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965" documentId="120_S{2AC9BD13-BADA-5192-A53E-5A8FF88502F6}" xr6:coauthVersionLast="47" xr6:coauthVersionMax="47" xr10:uidLastSave="{E908D2E5-2EC5-4DB4-BF73-E1B3A1282D0D}"/>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<sst xmlns="http://schemas.openxmlformats.org/spreadsheetml/2006/main" count="180282" uniqueCount="39126">
  <si>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</si>
  <si>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</si>
  <si>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</si>
  <si>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</si>
  <si>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</si>
  <si>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</si>
  <si>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</si>
  <si>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</si>
  <si>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</si>
  <si>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</si>
  <si>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</si>
  <si>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</si>
  <si>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</si>
  <si>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</si>
  <si>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</si>
  <si>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</si>
  <si>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</si>
  <si>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</si>
  <si>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</si>
  <si>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</si>
  <si>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</si>
  <si>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</si>
  <si>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</si>
  <si>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</si>
  <si>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</si>
  <si>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</si>
  <si>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</si>
  <si>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</si>
  <si>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</si>
  <si>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</si>
  <si>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</si>
  <si>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</si>
  <si>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</si>
  <si>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</si>
  <si>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</si>
  <si>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</si>
  <si>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</si>
  <si>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</si>
  <si>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</si>
  <si>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</si>
  <si>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</si>
  <si>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</si>
  <si>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</si>
  <si>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</si>
  <si>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</si>
  <si>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</si>
  <si>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</si>
  <si>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</si>
  <si>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</si>
  <si>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</si>
  <si>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</si>
  <si>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</si>
  <si>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</si>
  <si>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</si>
  <si>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</si>
  <si>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</si>
  <si>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</si>
  <si>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</si>
  <si>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</si>
  <si>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</si>
  <si>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</si>
  <si>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</si>
  <si>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</si>
  <si>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</si>
  <si>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</si>
  <si>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</si>
  <si>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</si>
  <si>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</si>
  <si>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</si>
  <si>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</si>
  <si>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</si>
  <si>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</si>
  <si>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</si>
  <si>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</si>
  <si>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</si>
  <si>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</si>
  <si>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</si>
  <si>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</si>
  <si>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</si>
  <si>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</si>
  <si>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</si>
  <si>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</si>
  <si>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</si>
  <si>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</si>
  <si>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</si>
  <si>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</si>
  <si>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</si>
  <si>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</si>
  <si>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</si>
  <si>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</si>
  <si>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</si>
  <si>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</si>
  <si>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</si>
  <si>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</si>
  <si>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</si>
  <si>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</si>
  <si>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</si>
  <si>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</si>
  <si>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</si>
  <si>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</si>
  <si>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</si>
  <si>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</si>
  <si>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</si>
  <si>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</si>
  <si>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</si>
  <si>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</si>
  <si>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</si>
  <si>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</si>
  <si>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</si>
  <si>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</si>
  <si>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</si>
  <si>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</si>
  <si>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</si>
  <si>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</si>
  <si>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</si>
  <si>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</si>
  <si>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</si>
  <si>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</si>
  <si>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</si>
  <si>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</si>
  <si>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</si>
  <si>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</si>
  <si>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</si>
  <si>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</si>
  <si>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</si>
  <si>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</si>
  <si>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</si>
  <si>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</si>
  <si>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</si>
  <si>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</si>
  <si>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</si>
  <si>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</si>
  <si>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</si>
  <si>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</si>
  <si>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</si>
  <si>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</si>
  <si>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</si>
  <si>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</si>
  <si>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</si>
  <si>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</si>
  <si>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</si>
  <si>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</si>
  <si>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</si>
  <si>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</si>
  <si>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</si>
  <si>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</si>
  <si>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</si>
  <si>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</si>
  <si>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</si>
  <si>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</si>
  <si>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</si>
  <si>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</si>
  <si>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</si>
  <si>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</si>
  <si>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</si>
  <si>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</si>
  <si>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</si>
  <si>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</si>
  <si>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</si>
  <si>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</si>
  <si>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</si>
  <si>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</si>
  <si>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</si>
  <si>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</si>
  <si>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</si>
  <si>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</si>
  <si>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</si>
  <si>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</si>
  <si>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</si>
  <si>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</si>
  <si>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</si>
  <si>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</si>
  <si>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</si>
  <si>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</si>
  <si>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</si>
  <si>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</si>
  <si>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</si>
  <si>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</si>
  <si>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</si>
  <si>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</si>
  <si>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</si>
  <si>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</si>
  <si>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</si>
  <si>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</si>
  <si>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</si>
  <si>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</si>
  <si>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</si>
  <si>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</si>
  <si>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</si>
  <si>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</si>
  <si>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</si>
  <si>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</si>
  <si>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</si>
  <si>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</si>
  <si>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</si>
  <si>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</si>
  <si>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</si>
  <si>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</si>
  <si>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</si>
  <si>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</si>
  <si>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</si>
  <si>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</si>
  <si>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</si>
  <si>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</si>
  <si>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</si>
  <si>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</si>
  <si>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</si>
  <si>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</si>
  <si>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</si>
  <si>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</si>
  <si>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</si>
  <si>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</si>
  <si>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</si>
  <si>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</si>
  <si>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</si>
  <si>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</si>
  <si>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</si>
  <si>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</si>
  <si>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</si>
  <si>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</si>
  <si>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</si>
  <si>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</si>
  <si>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</si>
  <si>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</si>
  <si>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</si>
  <si>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</si>
  <si>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</si>
  <si>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</si>
  <si>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</si>
  <si>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</si>
  <si>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</si>
  <si>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</si>
  <si>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</si>
  <si>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</si>
  <si>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</si>
  <si>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</si>
  <si>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</si>
  <si>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</si>
  <si>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</si>
  <si>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</si>
  <si>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</si>
  <si>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</si>
  <si>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</si>
  <si>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</si>
  <si>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</si>
  <si>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</si>
  <si>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</si>
  <si>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</si>
  <si>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</si>
  <si>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</si>
  <si>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</si>
  <si>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</si>
  <si>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</si>
  <si>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</si>
  <si>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</si>
  <si>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</si>
  <si>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</si>
  <si>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</si>
  <si>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</si>
  <si>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</si>
  <si>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</si>
  <si>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</si>
  <si>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</si>
  <si>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</si>
  <si>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</si>
  <si>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</si>
  <si>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</si>
  <si>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</si>
  <si>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</si>
  <si>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</si>
  <si>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</si>
  <si>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</si>
  <si>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</si>
  <si>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</si>
  <si>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</si>
  <si>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</si>
  <si>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</si>
  <si>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</si>
  <si>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</si>
  <si>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</si>
  <si>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</si>
  <si>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</si>
  <si>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</si>
  <si>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</si>
  <si>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</si>
  <si>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</si>
  <si>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</si>
  <si>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</si>
  <si>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</si>
  <si>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</si>
  <si>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</si>
  <si>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</si>
  <si>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</si>
  <si>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</si>
  <si>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</si>
  <si>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</si>
  <si>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</si>
  <si>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</si>
  <si>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</si>
  <si>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</si>
  <si>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</si>
  <si>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</si>
  <si>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</si>
  <si>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</si>
  <si>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</si>
  <si>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</si>
  <si>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</si>
  <si>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</si>
  <si>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</si>
  <si>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</si>
  <si>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</si>
  <si>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</si>
  <si>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</si>
  <si>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</si>
  <si>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</si>
  <si>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</si>
  <si>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</si>
  <si>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</si>
  <si>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</si>
  <si>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</si>
  <si>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</si>
  <si>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</si>
  <si>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</si>
  <si>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</si>
  <si>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</si>
  <si>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</si>
  <si>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</si>
  <si>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</si>
  <si>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</si>
  <si>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</si>
  <si>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</si>
  <si>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</si>
  <si>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</si>
  <si>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</si>
  <si>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</si>
  <si>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</si>
  <si>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</si>
  <si>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</si>
  <si>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</si>
  <si>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</si>
  <si>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</si>
  <si>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</si>
  <si>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</si>
  <si>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</si>
  <si>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</si>
  <si>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</si>
  <si>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</si>
  <si>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</si>
  <si>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</si>
  <si>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</si>
  <si>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</si>
  <si>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</si>
  <si>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</si>
  <si>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</si>
  <si>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</si>
  <si>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</si>
  <si>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</si>
  <si>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</si>
  <si>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</si>
  <si>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</si>
  <si>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</si>
  <si>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</si>
  <si>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</si>
  <si>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</si>
  <si>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</si>
  <si>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</si>
  <si>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</si>
  <si>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</si>
  <si>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</si>
  <si>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</si>
  <si>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</si>
  <si>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</si>
  <si>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</si>
  <si>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</si>
  <si>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</si>
  <si>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</si>
  <si>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</si>
  <si>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</si>
  <si>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</si>
  <si>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</si>
  <si>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</si>
  <si>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</si>
  <si>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</si>
  <si>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</si>
  <si>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</si>
  <si>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</si>
  <si>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</si>
  <si>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</si>
  <si>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</si>
  <si>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</si>
  <si>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</si>
  <si>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</si>
  <si>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</si>
  <si>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</si>
  <si>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</si>
  <si>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</si>
  <si>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</si>
  <si>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</si>
  <si>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</si>
  <si>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</si>
  <si>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</si>
  <si>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</si>
  <si>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</si>
  <si>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</si>
  <si>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</si>
  <si>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</si>
  <si>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</si>
  <si>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</si>
  <si>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</si>
  <si>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</si>
  <si>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</si>
  <si>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</si>
  <si>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</si>
  <si>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</si>
  <si>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</si>
  <si>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</si>
  <si>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</si>
  <si>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</si>
  <si>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</si>
  <si>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</si>
  <si>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</si>
  <si>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</si>
  <si>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</si>
  <si>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</si>
  <si>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</si>
  <si>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</si>
  <si>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</si>
  <si>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</si>
  <si>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</si>
  <si>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</si>
  <si>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</si>
  <si>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</si>
  <si>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</si>
  <si>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</si>
  <si>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</si>
  <si>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</si>
  <si>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</si>
  <si>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</si>
  <si>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</si>
  <si>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</si>
  <si>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</si>
  <si>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</si>
  <si>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</si>
  <si>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</si>
  <si>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</si>
  <si>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</si>
  <si>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</si>
  <si>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</si>
  <si>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</si>
  <si>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</si>
  <si>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</si>
  <si>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</si>
  <si>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</si>
  <si>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</si>
  <si>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</si>
  <si>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</si>
  <si>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</si>
  <si>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</si>
  <si>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</si>
  <si>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</si>
  <si>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</si>
  <si>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</si>
  <si>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</si>
  <si>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</si>
  <si>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</si>
  <si>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</si>
  <si>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</si>
  <si>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</si>
  <si>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</si>
  <si>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</si>
  <si>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</si>
  <si>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</si>
  <si>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</si>
  <si>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</si>
  <si>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</si>
  <si>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</si>
  <si>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</si>
  <si>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</si>
  <si>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</si>
  <si>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</si>
  <si>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</si>
  <si>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</si>
  <si>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</si>
  <si>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</si>
  <si>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</si>
  <si>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</si>
  <si>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</si>
  <si>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</si>
  <si>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</si>
  <si>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</si>
  <si>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</si>
  <si>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</si>
  <si>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</si>
  <si>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</si>
  <si>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</si>
  <si>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</si>
  <si>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</si>
  <si>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</si>
  <si>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</si>
  <si>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</si>
  <si>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</si>
  <si>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</si>
  <si>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</si>
  <si>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</si>
  <si>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</si>
  <si>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</si>
  <si>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</si>
  <si>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</si>
  <si>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</si>
  <si>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</si>
  <si>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</si>
  <si>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</si>
  <si>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</si>
  <si>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</si>
  <si>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</si>
  <si>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</si>
  <si>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</si>
  <si>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</si>
  <si>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</si>
  <si>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</si>
  <si>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</si>
  <si>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</si>
  <si>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</si>
  <si>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</si>
  <si>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</si>
  <si>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</si>
  <si>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</si>
  <si>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</si>
  <si>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</si>
  <si>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</si>
  <si>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</si>
  <si>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</si>
  <si>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</si>
  <si>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</si>
  <si>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</si>
  <si>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</si>
  <si>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</si>
  <si>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</si>
  <si>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</si>
  <si>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</si>
  <si>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</si>
  <si>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</si>
  <si>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</si>
  <si>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</si>
  <si>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</si>
  <si>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</si>
  <si>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</si>
  <si>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</si>
  <si>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</si>
  <si>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</si>
  <si>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</si>
  <si>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</si>
  <si>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</si>
  <si>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</si>
  <si>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</si>
  <si>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</si>
  <si>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</si>
  <si>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</si>
  <si>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</si>
  <si>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</si>
  <si>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</si>
  <si>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</si>
  <si>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</si>
  <si>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</si>
  <si>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</si>
  <si>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</si>
  <si>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</si>
  <si>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</si>
  <si>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</si>
  <si>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</si>
  <si>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</si>
  <si>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</si>
  <si>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</si>
  <si>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</si>
  <si>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</si>
  <si>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</si>
  <si>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</si>
  <si>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</si>
  <si>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</si>
  <si>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</si>
  <si>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</si>
  <si>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</si>
  <si>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</si>
  <si>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</si>
  <si>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</si>
  <si>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</si>
  <si>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</si>
  <si>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</si>
  <si>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</si>
  <si>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</si>
  <si>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</si>
  <si>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</si>
  <si>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</si>
  <si>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</si>
  <si>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</si>
  <si>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</si>
  <si>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</si>
  <si>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</si>
  <si>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</si>
  <si>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</si>
  <si>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</si>
  <si>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</si>
  <si>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</si>
  <si>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</si>
  <si>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</si>
  <si>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</si>
  <si>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</si>
  <si>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</si>
  <si>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</si>
  <si>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</si>
  <si>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</si>
  <si>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</si>
  <si>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</si>
  <si>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</si>
  <si>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</si>
  <si>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</si>
  <si>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</si>
  <si>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</si>
  <si>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</si>
  <si>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</si>
  <si>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</si>
  <si>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</si>
  <si>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</si>
  <si>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</si>
  <si>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</si>
  <si>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</si>
  <si>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</si>
  <si>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</si>
  <si>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</si>
  <si>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</si>
  <si>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</si>
  <si>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</si>
  <si>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</si>
  <si>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</si>
  <si>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</si>
  <si>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</si>
  <si>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</si>
  <si>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</si>
  <si>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</si>
  <si>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</si>
  <si>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</si>
  <si>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</si>
  <si>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</si>
  <si>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</si>
  <si>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</si>
  <si>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</si>
  <si>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</si>
  <si>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</si>
  <si>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</si>
  <si>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</si>
  <si>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</si>
  <si>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</si>
  <si>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</si>
  <si>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</si>
  <si>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</si>
  <si>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</si>
  <si>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</si>
  <si>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</si>
  <si>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</si>
  <si>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</si>
  <si>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</si>
  <si>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</si>
  <si>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</si>
  <si>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</si>
  <si>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</si>
  <si>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</si>
  <si>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</si>
  <si>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</si>
  <si>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</si>
  <si>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</si>
  <si>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</si>
  <si>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</si>
  <si>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</si>
  <si>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</si>
  <si>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</si>
  <si>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</si>
  <si>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</si>
  <si>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</si>
  <si>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</si>
  <si>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</si>
  <si>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</si>
  <si>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</si>
  <si>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</si>
  <si>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</si>
  <si>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</si>
  <si>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</si>
  <si>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</si>
  <si>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</si>
  <si>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</si>
  <si>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</si>
  <si>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</si>
  <si>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</si>
  <si>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</si>
  <si>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</si>
  <si>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</si>
  <si>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</si>
  <si>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</si>
  <si>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</si>
  <si>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</si>
  <si>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</si>
  <si>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</si>
  <si>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</si>
  <si>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</si>
  <si>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</si>
  <si>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</si>
  <si>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</si>
  <si>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</si>
  <si>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</si>
  <si>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</si>
  <si>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</si>
  <si>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</si>
  <si>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</si>
  <si>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</si>
  <si>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</si>
  <si>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</si>
  <si>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</si>
  <si>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</si>
  <si>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</si>
  <si>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</si>
  <si>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</si>
  <si>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</si>
  <si>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</si>
  <si>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</si>
  <si>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</si>
  <si>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</si>
  <si>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</si>
  <si>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</si>
  <si>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</si>
  <si>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</si>
  <si>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</si>
  <si>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</si>
  <si>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</si>
  <si>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</si>
  <si>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</si>
  <si>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</si>
  <si>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</si>
  <si>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</si>
  <si>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</si>
  <si>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</si>
  <si>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</si>
  <si>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</si>
  <si>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</si>
  <si>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</si>
  <si>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</si>
  <si>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</si>
  <si>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</si>
  <si>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</si>
  <si>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</si>
  <si>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</si>
  <si>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</si>
  <si>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</si>
  <si>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</si>
  <si>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</si>
  <si>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</si>
  <si>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</si>
  <si>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</si>
  <si>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</si>
  <si>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</si>
  <si>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</si>
  <si>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</si>
  <si>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</si>
  <si>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</si>
  <si>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</si>
  <si>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</si>
  <si>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</si>
  <si>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</si>
  <si>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</si>
  <si>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</si>
  <si>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</si>
  <si>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</si>
  <si>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</si>
  <si>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</si>
  <si>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</si>
  <si>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</si>
  <si>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</si>
  <si>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</si>
  <si>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</si>
  <si>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</si>
  <si>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</si>
  <si>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</si>
  <si>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</si>
  <si>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</si>
  <si>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</si>
  <si>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</si>
  <si>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</si>
  <si>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</si>
  <si>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</si>
  <si>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</si>
  <si>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</si>
  <si>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</si>
  <si>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</si>
  <si>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</si>
  <si>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</si>
  <si>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</si>
  <si>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</si>
  <si>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</si>
  <si>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</si>
  <si>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</si>
  <si>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</si>
  <si>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</si>
  <si>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</si>
  <si>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</si>
  <si>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</si>
  <si>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</si>
  <si>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</si>
  <si>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</si>
  <si>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</si>
  <si>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</si>
  <si>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</si>
  <si>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</si>
  <si>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</si>
  <si>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</si>
  <si>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</si>
  <si>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</si>
  <si>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</si>
  <si>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</si>
  <si>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</si>
  <si>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</si>
  <si>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</si>
  <si>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</si>
  <si>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</si>
  <si>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</si>
  <si>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</si>
  <si>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</si>
  <si>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</si>
  <si>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</si>
  <si>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</si>
  <si>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</si>
  <si>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</si>
  <si>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</si>
  <si>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</si>
  <si>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</si>
  <si>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</si>
  <si>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</si>
  <si>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</si>
  <si>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</si>
  <si>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</si>
  <si>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</si>
  <si>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</si>
  <si>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</si>
  <si>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</si>
  <si>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</si>
  <si>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</si>
  <si>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</si>
  <si>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</si>
  <si>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</si>
  <si>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</si>
  <si>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</si>
  <si>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</si>
  <si>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</si>
  <si>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</si>
  <si>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</si>
  <si>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</si>
  <si>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</si>
  <si>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</si>
  <si>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</si>
  <si>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</si>
  <si>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</si>
  <si>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</si>
  <si>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</si>
  <si>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</si>
  <si>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</si>
  <si>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</si>
  <si>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</si>
  <si>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</si>
  <si>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</si>
  <si>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</si>
  <si>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</si>
  <si>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</si>
  <si>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</si>
  <si>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</si>
  <si>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</si>
  <si>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</si>
  <si>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</si>
  <si>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</si>
  <si>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</si>
  <si>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</si>
  <si>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</si>
  <si>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</si>
  <si>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</si>
  <si>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</si>
  <si>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</si>
  <si>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</si>
  <si>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</si>
  <si>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</si>
  <si>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</si>
  <si>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</si>
  <si>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</si>
  <si>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</si>
  <si>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</si>
  <si>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</si>
  <si>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</si>
  <si>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</si>
  <si>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</si>
  <si>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</si>
  <si>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</si>
  <si>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</si>
  <si>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</si>
  <si>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</si>
  <si>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</si>
  <si>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</si>
  <si>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</si>
  <si>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</si>
  <si>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</si>
  <si>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</si>
  <si>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</si>
  <si>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</si>
  <si>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</si>
  <si>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</si>
  <si>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</si>
  <si>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</si>
  <si>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</si>
  <si>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</si>
  <si>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</si>
  <si>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</si>
  <si>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</si>
  <si>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</si>
  <si>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</si>
  <si>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</si>
  <si>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</si>
  <si>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</si>
  <si>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</si>
  <si>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</si>
  <si>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</si>
  <si>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</si>
  <si>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</si>
  <si>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</si>
  <si>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</si>
  <si>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</si>
  <si>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</si>
  <si>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</si>
  <si>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</si>
  <si>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</si>
  <si>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</si>
  <si>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</si>
  <si>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</si>
  <si>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</si>
  <si>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</si>
  <si>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</si>
  <si>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</si>
  <si>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</si>
  <si>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</si>
  <si>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</si>
  <si>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</si>
  <si>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</si>
  <si>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</si>
  <si>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</si>
  <si>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</si>
  <si>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</si>
  <si>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</si>
  <si>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</si>
  <si>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</si>
  <si>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</si>
  <si>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</si>
  <si>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</si>
  <si>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</si>
  <si>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</si>
  <si>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</si>
  <si>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</si>
  <si>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</si>
  <si>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</si>
  <si>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</si>
  <si>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</si>
  <si>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</si>
  <si>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</si>
  <si>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</si>
  <si>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</si>
  <si>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</si>
  <si>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</si>
  <si>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</si>
  <si>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</si>
  <si>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</si>
  <si>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</si>
  <si>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</si>
  <si>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</si>
  <si>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</si>
  <si>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</si>
  <si>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</si>
  <si>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</si>
  <si>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</si>
  <si>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</si>
  <si>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</si>
  <si>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</si>
  <si>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</si>
  <si>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</si>
  <si>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</si>
  <si>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</si>
  <si>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</si>
  <si>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</si>
  <si>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</si>
  <si>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</si>
  <si>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</si>
  <si>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</si>
  <si>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</si>
  <si>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</si>
  <si>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</si>
  <si>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</si>
  <si>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</si>
  <si>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</si>
  <si>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</si>
  <si>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</si>
  <si>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</si>
  <si>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</si>
  <si>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</si>
  <si>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</si>
  <si>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</si>
  <si>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</si>
  <si>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</si>
  <si>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</si>
  <si>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</si>
  <si>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</si>
  <si>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</si>
  <si>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</si>
  <si>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</si>
  <si>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</si>
  <si>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</si>
  <si>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</si>
  <si>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</si>
  <si>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</si>
  <si>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</si>
  <si>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</si>
  <si>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</si>
  <si>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</si>
  <si>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</si>
  <si>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</si>
  <si>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</si>
  <si>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</si>
  <si>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</si>
  <si>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</si>
  <si>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</si>
  <si>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</si>
  <si>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</si>
  <si>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</si>
  <si>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</si>
  <si>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</si>
  <si>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</si>
  <si>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</si>
  <si>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</si>
  <si>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</si>
  <si>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</si>
  <si>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</si>
  <si>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</si>
  <si>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</si>
  <si>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</si>
  <si>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</si>
  <si>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</si>
  <si>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</si>
  <si>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</si>
  <si>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</si>
  <si>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</si>
  <si>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</si>
  <si>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</si>
  <si>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</si>
  <si>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</si>
  <si>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</si>
  <si>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</si>
  <si>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</si>
  <si>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</si>
  <si>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</si>
  <si>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</si>
  <si>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</si>
  <si>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</si>
  <si>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</si>
  <si>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</si>
  <si>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</si>
  <si>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</si>
  <si>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</si>
  <si>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</si>
  <si>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</si>
  <si>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</si>
  <si>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</si>
  <si>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</si>
  <si>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</si>
  <si>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</si>
  <si>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</si>
  <si>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</si>
  <si>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</si>
  <si>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</si>
  <si>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</si>
  <si>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</si>
  <si>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</si>
  <si>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</si>
  <si>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</si>
  <si>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</si>
  <si>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</si>
  <si>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</si>
  <si>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</si>
  <si>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</si>
  <si>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</si>
  <si>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</si>
  <si>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</si>
  <si>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</si>
  <si>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</si>
  <si>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</si>
  <si>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</si>
  <si>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</si>
  <si>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</si>
  <si>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</si>
  <si>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</si>
  <si>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</si>
  <si>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</si>
  <si>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</si>
  <si>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</si>
  <si>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</si>
  <si>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</si>
  <si>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</si>
  <si>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</si>
  <si>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</si>
  <si>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</si>
  <si>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</si>
  <si>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</si>
  <si>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</si>
  <si>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</si>
  <si>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</si>
  <si>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</si>
  <si>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</si>
  <si>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</si>
  <si>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</si>
  <si>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</si>
  <si>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</si>
  <si>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</si>
  <si>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</si>
  <si>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</si>
  <si>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</si>
  <si>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</si>
  <si>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</si>
  <si>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</si>
  <si>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</si>
  <si>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</si>
  <si>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</si>
  <si>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</si>
  <si>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</si>
  <si>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</si>
  <si>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</si>
  <si>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</si>
  <si>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</si>
  <si>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</si>
  <si>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</si>
  <si>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</si>
  <si>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</si>
  <si>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</si>
  <si>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</si>
  <si>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</si>
  <si>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</si>
  <si>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</si>
  <si>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</si>
  <si>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</si>
  <si>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</si>
  <si>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</si>
  <si>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</si>
  <si>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</si>
  <si>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</si>
  <si>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</si>
  <si>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</si>
  <si>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</si>
  <si>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</si>
  <si>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</si>
  <si>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</si>
  <si>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</si>
  <si>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</si>
  <si>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</si>
  <si>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</si>
  <si>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</si>
  <si>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</si>
  <si>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</si>
  <si>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</si>
  <si>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</si>
  <si>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</si>
  <si>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</si>
  <si>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</si>
  <si>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</si>
  <si>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</si>
  <si>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</si>
  <si>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</si>
  <si>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</si>
  <si>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</si>
  <si>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</si>
  <si>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</si>
  <si>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</si>
  <si>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</si>
  <si>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</si>
  <si>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</si>
  <si>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</si>
  <si>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</si>
  <si>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</si>
  <si>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</si>
  <si>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</si>
  <si>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</si>
  <si>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</si>
  <si>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</si>
  <si>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</si>
  <si>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</si>
  <si>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</si>
  <si>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</si>
  <si>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</si>
  <si>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</si>
  <si>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</si>
  <si>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</si>
  <si>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</si>
  <si>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</si>
  <si>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</si>
  <si>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</si>
  <si>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</si>
  <si>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</si>
  <si>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</si>
  <si>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</si>
  <si>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</si>
  <si>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</si>
  <si>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</si>
  <si>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</si>
  <si>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</si>
  <si>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</si>
  <si>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</si>
  <si>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</si>
  <si>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</si>
  <si>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</si>
  <si>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</si>
  <si>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</si>
  <si>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</si>
  <si>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</si>
  <si>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</si>
  <si>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</si>
  <si>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</si>
  <si>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</si>
  <si>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</si>
  <si>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</si>
  <si>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</si>
  <si>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</si>
  <si>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</si>
  <si>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</si>
  <si>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</si>
  <si>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</si>
  <si>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</si>
  <si>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</si>
  <si>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</si>
  <si>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</si>
  <si>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</si>
  <si>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</si>
  <si>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</si>
  <si>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</si>
  <si>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</si>
  <si>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</si>
  <si>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</si>
  <si>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</si>
  <si>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</si>
  <si>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</si>
  <si>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</si>
  <si>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</si>
  <si>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</si>
  <si>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</si>
  <si>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</si>
  <si>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</si>
  <si>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</si>
  <si>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</si>
  <si>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</si>
  <si>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</si>
  <si>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</si>
  <si>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</si>
  <si>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</si>
  <si>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</si>
  <si>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</si>
  <si>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</si>
  <si>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</si>
  <si>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</si>
  <si>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</si>
  <si>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</si>
  <si>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</si>
  <si>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</si>
  <si>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</si>
  <si>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</si>
  <si>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</si>
  <si>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</si>
  <si>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</si>
  <si>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</si>
  <si>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</si>
  <si>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</si>
  <si>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</si>
  <si>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</si>
  <si>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</si>
  <si>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</si>
  <si>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</si>
  <si>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</si>
  <si>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</si>
  <si>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</si>
  <si>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</si>
  <si>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</si>
  <si>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</si>
  <si>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</si>
  <si>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</si>
  <si>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</si>
  <si>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</si>
  <si>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</si>
  <si>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</si>
  <si>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</si>
  <si>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</si>
  <si>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</si>
  <si>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</si>
  <si>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</si>
  <si>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</si>
  <si>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</si>
  <si>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</si>
  <si>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</si>
  <si>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</si>
  <si>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</si>
  <si>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</si>
  <si>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</si>
  <si>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</si>
  <si>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</si>
  <si>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</si>
  <si>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</si>
  <si>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</si>
  <si>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</si>
  <si>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</si>
  <si>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</si>
  <si>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</si>
  <si>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</si>
  <si>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</si>
  <si>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</si>
  <si>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</si>
  <si>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</si>
  <si>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</si>
  <si>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</si>
  <si>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</si>
  <si>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</si>
  <si>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</si>
  <si>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</si>
  <si>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</si>
  <si>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</si>
  <si>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</si>
  <si>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</si>
  <si>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</si>
  <si>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</si>
  <si>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</si>
  <si>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</si>
  <si>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</si>
  <si>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</si>
  <si>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</si>
  <si>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</si>
  <si>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</si>
  <si>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</si>
  <si>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</si>
  <si>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</si>
  <si>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</si>
  <si>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</si>
  <si>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</si>
  <si>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</si>
  <si>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</si>
  <si>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</si>
  <si>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</si>
  <si>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</si>
  <si>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</si>
  <si>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</si>
  <si>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</si>
  <si>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</si>
  <si>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</si>
  <si>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</si>
  <si>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</si>
  <si>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</si>
  <si>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</si>
  <si>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</si>
  <si>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</si>
  <si>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</si>
  <si>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</si>
  <si>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</si>
  <si>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</si>
  <si>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</si>
  <si>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</si>
  <si>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</si>
  <si>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</si>
  <si>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</si>
  <si>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</si>
  <si>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</si>
  <si>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</si>
  <si>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</si>
  <si>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</si>
  <si>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</si>
  <si>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</si>
  <si>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</si>
  <si>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</si>
  <si>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</si>
  <si>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</si>
  <si>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</si>
  <si>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</si>
  <si>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</si>
  <si>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</si>
  <si>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</si>
  <si>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</si>
  <si>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</si>
  <si>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</si>
  <si>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</si>
  <si>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</si>
  <si>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</si>
  <si>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</si>
  <si>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</si>
  <si>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</si>
  <si>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</si>
  <si>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</si>
  <si>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</si>
  <si>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</si>
  <si>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</si>
  <si>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</si>
  <si>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</si>
  <si>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</si>
  <si>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</si>
  <si>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</si>
  <si>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</si>
  <si>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</si>
  <si>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</si>
  <si>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</si>
  <si>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</si>
  <si>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</si>
  <si>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</si>
  <si>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</si>
  <si>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</si>
  <si>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</si>
  <si>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</si>
  <si>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</si>
  <si>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</si>
  <si>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</si>
  <si>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</si>
  <si>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</si>
  <si>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</si>
  <si>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</si>
  <si>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</si>
  <si>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</si>
  <si>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</si>
  <si>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</si>
  <si>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</si>
  <si>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</si>
  <si>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</si>
  <si>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</si>
  <si>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</si>
  <si>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</si>
  <si>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</si>
  <si>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</si>
  <si>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</si>
  <si>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</si>
  <si>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</si>
  <si>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</si>
  <si>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</si>
  <si>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</si>
  <si>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</si>
  <si>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</si>
  <si>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</si>
  <si>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</si>
  <si>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</si>
  <si>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</si>
  <si>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</si>
  <si>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</si>
  <si>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</si>
  <si>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</si>
  <si>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</si>
  <si>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</si>
  <si>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</si>
  <si>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</si>
  <si>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</si>
  <si>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</si>
  <si>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</si>
  <si>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</si>
  <si>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</si>
  <si>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</si>
  <si>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</si>
  <si>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</si>
  <si>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</si>
  <si>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</si>
  <si>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</si>
  <si>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</si>
  <si>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</si>
  <si>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</si>
  <si>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</si>
  <si>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</si>
  <si>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</si>
  <si>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</si>
  <si>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</si>
  <si>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</si>
  <si>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</si>
  <si>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</si>
  <si>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</si>
  <si>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</si>
  <si>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</si>
  <si>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</si>
  <si>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</si>
  <si>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</si>
  <si>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</si>
  <si>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</si>
  <si>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</si>
  <si>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</si>
  <si>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</si>
  <si>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</si>
  <si>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</si>
  <si>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</si>
  <si>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</si>
  <si>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</si>
  <si>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</si>
  <si>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</si>
  <si>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</si>
  <si>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</si>
  <si>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</si>
  <si>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</si>
  <si>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</si>
  <si>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</si>
  <si>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</si>
  <si>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</si>
  <si>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</si>
  <si>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</si>
  <si>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</si>
  <si>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</si>
  <si>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</si>
  <si>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</si>
  <si>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</si>
  <si>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</si>
  <si>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</si>
  <si>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</si>
  <si>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</si>
  <si>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</si>
  <si>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</si>
  <si>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</si>
  <si>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</si>
  <si>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</si>
  <si>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</si>
  <si>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</si>
  <si>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</si>
  <si>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</si>
  <si>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</si>
  <si>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</si>
  <si>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</si>
  <si>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</si>
  <si>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</si>
  <si>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</si>
  <si>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</si>
  <si>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</si>
  <si>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</si>
  <si>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</si>
  <si>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</si>
  <si>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</si>
  <si>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</si>
  <si>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</si>
  <si>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</si>
  <si>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</si>
  <si>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</si>
  <si>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</si>
  <si>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</si>
  <si>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</si>
  <si>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</si>
  <si>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</si>
  <si>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</si>
  <si>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</si>
  <si>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</si>
  <si>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</si>
  <si>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</si>
  <si>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</si>
  <si>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</si>
  <si>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</si>
  <si>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</si>
  <si>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</si>
  <si>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</si>
  <si>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</si>
  <si>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</si>
  <si>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</si>
  <si>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</si>
  <si>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</si>
  <si>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</si>
  <si>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</si>
  <si>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</si>
  <si>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</si>
  <si>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</si>
  <si>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</si>
  <si>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</si>
  <si>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</si>
  <si>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</si>
  <si>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</si>
  <si>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</si>
  <si>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</si>
  <si>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</si>
  <si>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</si>
  <si>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</si>
  <si>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</si>
  <si>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</si>
  <si>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</si>
  <si>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</si>
  <si>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</si>
  <si>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</si>
  <si>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</si>
  <si>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</si>
  <si>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</si>
  <si>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</si>
  <si>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</si>
  <si>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</si>
  <si>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</si>
  <si>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</si>
  <si>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</si>
  <si>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</si>
  <si>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</si>
  <si>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</si>
  <si>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</si>
  <si>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</si>
  <si>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</si>
  <si>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</si>
  <si>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</si>
  <si>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</si>
  <si>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</si>
  <si>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</si>
  <si>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</si>
  <si>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</si>
  <si>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</si>
  <si>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</si>
  <si>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</si>
  <si>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</si>
  <si>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</si>
  <si>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</si>
  <si>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</si>
  <si>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</si>
  <si>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</si>
  <si>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</si>
  <si>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</si>
  <si>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</si>
  <si>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</si>
  <si>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</si>
  <si>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</si>
  <si>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</si>
  <si>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</si>
  <si>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</si>
  <si>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</si>
  <si>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</si>
  <si>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</si>
  <si>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</si>
  <si>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</si>
  <si>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</si>
  <si>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</si>
  <si>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</si>
  <si>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</si>
  <si>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</si>
  <si>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</si>
  <si>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</si>
  <si>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</si>
  <si>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</si>
  <si>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</si>
  <si>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</si>
  <si>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</si>
  <si>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</si>
  <si>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</si>
  <si>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</si>
  <si>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</si>
  <si>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</si>
  <si>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</si>
  <si>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</si>
  <si>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</si>
  <si>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</si>
  <si>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</si>
  <si>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</si>
  <si>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</si>
  <si>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</si>
  <si>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</si>
  <si>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</si>
  <si>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</si>
  <si>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</si>
  <si>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</si>
  <si>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</si>
  <si>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</si>
  <si>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</si>
  <si>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</si>
  <si>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</si>
  <si>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</si>
  <si>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</si>
  <si>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</si>
  <si>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</si>
  <si>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</si>
  <si>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</si>
  <si>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</si>
  <si>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</si>
  <si>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</si>
  <si>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</si>
  <si>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</si>
  <si>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</si>
  <si>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</si>
  <si>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</si>
  <si>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</si>
  <si>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</si>
  <si>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</si>
  <si>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</si>
  <si>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</si>
  <si>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</si>
  <si>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</si>
  <si>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</si>
  <si>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</si>
  <si>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</si>
  <si>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</si>
  <si>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</si>
  <si>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</si>
  <si>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</si>
  <si>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</si>
  <si>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</si>
  <si>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</si>
  <si>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</si>
  <si>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</si>
  <si>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</si>
  <si>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</si>
  <si>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</si>
  <si>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</si>
  <si>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</si>
  <si>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</si>
  <si>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</si>
  <si>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</si>
  <si>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</si>
  <si>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</si>
  <si>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</si>
  <si>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</si>
  <si>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</si>
  <si>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</si>
  <si>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</si>
  <si>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</si>
  <si>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</si>
  <si>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</si>
  <si>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</si>
  <si>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</si>
  <si>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</si>
  <si>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</si>
  <si>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</si>
  <si>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</si>
  <si>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</si>
  <si>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</si>
  <si>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</si>
  <si>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</si>
  <si>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</si>
  <si>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</si>
  <si>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</si>
  <si>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</si>
  <si>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</si>
  <si>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</si>
  <si>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</si>
  <si>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</si>
  <si>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</si>
  <si>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</si>
  <si>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</si>
  <si>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</si>
  <si>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</si>
  <si>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</si>
  <si>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</si>
  <si>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</si>
  <si>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</si>
  <si>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</si>
  <si>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</si>
  <si>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</si>
  <si>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</si>
  <si>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</si>
  <si>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</si>
  <si>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</si>
  <si>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</si>
  <si>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</si>
  <si>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</si>
  <si>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</si>
  <si>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</si>
  <si>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</si>
  <si>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</si>
  <si>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</si>
  <si>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</si>
  <si>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</si>
  <si>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</si>
  <si>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</si>
  <si>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</si>
  <si>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</si>
  <si>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</si>
  <si>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</si>
  <si>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</si>
  <si>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</si>
  <si>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</si>
  <si>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</si>
  <si>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</si>
  <si>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</si>
  <si>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</si>
  <si>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</si>
  <si>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</si>
  <si>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</si>
  <si>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</si>
  <si>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</si>
  <si>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</si>
  <si>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</si>
  <si>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</si>
  <si>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</si>
  <si>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</si>
  <si>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</si>
  <si>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</si>
  <si>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</si>
  <si>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</si>
  <si>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</si>
  <si>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</si>
  <si>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</si>
  <si>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</si>
  <si>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</si>
  <si>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</si>
  <si>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</si>
  <si>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</si>
  <si>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</si>
  <si>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</si>
  <si>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</si>
  <si>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</si>
  <si>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</si>
  <si>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</si>
  <si>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</si>
  <si>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</si>
  <si>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</si>
  <si>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</si>
  <si>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</si>
  <si>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</si>
  <si>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</si>
  <si>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</si>
  <si>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</si>
  <si>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</si>
  <si>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</si>
  <si>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</si>
  <si>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</si>
  <si>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</si>
  <si>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</si>
  <si>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</si>
  <si>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</si>
  <si>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</si>
  <si>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</si>
  <si>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</si>
  <si>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</si>
  <si>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</si>
  <si>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</si>
  <si>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</si>
  <si>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</si>
  <si>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</si>
  <si>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</si>
  <si>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</si>
  <si>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</si>
  <si>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</si>
  <si>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</si>
  <si>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</si>
  <si>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</si>
  <si>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</si>
  <si>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</si>
  <si>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</si>
  <si>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</si>
  <si>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</si>
  <si>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</si>
  <si>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</si>
  <si>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</si>
  <si>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</si>
  <si>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</si>
  <si>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</si>
  <si>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</si>
  <si>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</si>
  <si>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</si>
  <si>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</si>
  <si>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</si>
  <si>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</si>
  <si>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</si>
  <si>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</si>
  <si>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</si>
  <si>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</si>
  <si>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</si>
  <si>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</si>
  <si>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</si>
  <si>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</si>
  <si>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</si>
  <si>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</si>
  <si>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</si>
  <si>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</si>
  <si>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</si>
  <si>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</si>
  <si>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</si>
  <si>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</si>
  <si>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</si>
  <si>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</si>
  <si>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</si>
  <si>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</si>
  <si>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</si>
  <si>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</si>
  <si>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</si>
  <si>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</si>
  <si>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</si>
  <si>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</si>
  <si>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</si>
  <si>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</si>
  <si>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</si>
  <si>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</si>
  <si>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</si>
  <si>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</si>
  <si>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</si>
  <si>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</si>
  <si>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</si>
  <si>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</si>
  <si>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</si>
  <si>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</si>
  <si>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</si>
  <si>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</si>
  <si>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</si>
  <si>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</si>
  <si>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</si>
  <si>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</si>
  <si>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</si>
  <si>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</si>
  <si>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</si>
  <si>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</si>
  <si>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</si>
  <si>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</si>
  <si>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</si>
  <si>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</si>
  <si>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</si>
  <si>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</si>
  <si>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</si>
  <si>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</si>
  <si>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</si>
  <si>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</si>
  <si>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</si>
  <si>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</si>
  <si>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</si>
  <si>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</si>
  <si>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</si>
  <si>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</si>
  <si>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</si>
  <si>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</si>
  <si>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</si>
  <si>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</si>
  <si>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</si>
  <si>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</si>
  <si>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</si>
  <si>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</si>
  <si>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</si>
  <si>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</si>
  <si>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</si>
  <si>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</si>
  <si>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</si>
  <si>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</si>
  <si>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</si>
  <si>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</si>
  <si>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</si>
  <si>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</si>
  <si>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</si>
  <si>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</si>
  <si>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</si>
  <si>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</si>
  <si>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</si>
  <si>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</si>
  <si>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</si>
  <si>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</si>
  <si>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</si>
  <si>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</si>
  <si>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</si>
  <si>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</si>
  <si>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</si>
  <si>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</si>
  <si>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</si>
  <si>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</si>
  <si>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</si>
  <si>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</si>
  <si>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</si>
  <si>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</si>
  <si>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</si>
  <si>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</si>
  <si>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</si>
  <si>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</si>
  <si>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</si>
  <si>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</si>
  <si>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</si>
  <si>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</si>
  <si>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</si>
  <si>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</si>
  <si>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</si>
  <si>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</si>
  <si>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</si>
  <si>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</si>
  <si>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</si>
  <si>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</si>
  <si>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</si>
  <si>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</si>
  <si>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</si>
  <si>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</si>
  <si>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</si>
  <si>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</si>
  <si>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</si>
  <si>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</si>
  <si>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</si>
  <si>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</si>
  <si>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</si>
  <si>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</si>
  <si>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</si>
  <si>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</si>
  <si>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</si>
  <si>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</si>
  <si>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</si>
  <si>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</si>
  <si>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</si>
  <si>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</si>
  <si>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</si>
  <si>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</si>
  <si>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</si>
  <si>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</si>
  <si>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</si>
  <si>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</si>
  <si>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</si>
  <si>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</si>
  <si>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</si>
  <si>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</si>
  <si>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</si>
  <si>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</si>
  <si>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</si>
  <si>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</si>
  <si>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</si>
  <si>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</si>
  <si>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</si>
  <si>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</si>
  <si>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</si>
  <si>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</si>
  <si>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</si>
  <si>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</si>
  <si>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</si>
  <si>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</si>
  <si>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</si>
  <si>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</si>
  <si>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</si>
  <si>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</si>
  <si>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</si>
  <si>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</si>
  <si>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</si>
  <si>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</si>
  <si>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</si>
  <si>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</si>
  <si>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</si>
  <si>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</si>
  <si>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</si>
  <si>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</si>
  <si>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</si>
  <si>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</si>
  <si>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</si>
  <si>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</si>
  <si>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</si>
  <si>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</si>
  <si>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</si>
  <si>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</si>
  <si>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</si>
  <si>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</si>
  <si>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</si>
  <si>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</si>
  <si>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</si>
  <si>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</si>
  <si>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</si>
  <si>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</si>
  <si>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</si>
  <si>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</si>
  <si>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</si>
  <si>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</si>
  <si>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</si>
  <si>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</si>
  <si>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</si>
  <si>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</si>
  <si>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</si>
  <si>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</si>
  <si>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</si>
  <si>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</si>
  <si>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</si>
  <si>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</si>
  <si>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</si>
  <si>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</si>
  <si>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</si>
  <si>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</si>
  <si>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</si>
  <si>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</si>
  <si>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</si>
  <si>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</si>
  <si>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</si>
  <si>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</si>
  <si>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</si>
  <si>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</si>
  <si>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</si>
  <si>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</si>
  <si>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</si>
  <si>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</si>
  <si>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</si>
  <si>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</si>
  <si>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</si>
  <si>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</si>
  <si>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</si>
  <si>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</si>
  <si>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</si>
  <si>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</si>
  <si>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</si>
  <si>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</si>
  <si>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</si>
  <si>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</si>
  <si>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</si>
  <si>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</si>
  <si>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</si>
  <si>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</si>
  <si>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</si>
  <si>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</si>
  <si>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</si>
  <si>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</si>
  <si>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</si>
  <si>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</si>
  <si>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</si>
  <si>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</si>
  <si>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</si>
  <si>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</si>
  <si>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</si>
  <si>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</si>
  <si>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</si>
  <si>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</si>
  <si>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</si>
  <si>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</si>
  <si>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</si>
  <si>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</si>
  <si>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</si>
  <si>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</si>
  <si>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</si>
  <si>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</si>
  <si>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</si>
  <si>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</si>
  <si>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</si>
  <si>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</si>
  <si>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</si>
  <si>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</si>
  <si>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</si>
  <si>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</si>
  <si>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</si>
  <si>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</si>
  <si>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</si>
  <si>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</si>
  <si>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</si>
  <si>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</si>
  <si>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</si>
  <si>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</si>
  <si>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</si>
  <si>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</si>
  <si>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</si>
  <si>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</si>
  <si>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</si>
  <si>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</si>
  <si>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</si>
  <si>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</si>
  <si>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</si>
  <si>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</si>
  <si>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</si>
  <si>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</si>
  <si>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</si>
  <si>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</si>
  <si>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</si>
  <si>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</si>
  <si>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</si>
  <si>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</si>
  <si>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</si>
  <si>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</si>
  <si>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</si>
  <si>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</si>
  <si>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</si>
  <si>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</si>
  <si>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</si>
  <si>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</si>
  <si>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</si>
  <si>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</si>
  <si>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</si>
  <si>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</si>
  <si>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</si>
  <si>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</si>
  <si>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</si>
  <si>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</si>
  <si>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</si>
  <si>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</si>
  <si>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</si>
  <si>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</si>
  <si>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</si>
  <si>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</si>
  <si>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</si>
  <si>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</si>
  <si>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</si>
  <si>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</si>
  <si>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</si>
  <si>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</si>
  <si>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</si>
  <si>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</si>
  <si>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</si>
  <si>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</si>
  <si>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</si>
  <si>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</si>
  <si>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</si>
  <si>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</si>
  <si>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</si>
  <si>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</si>
  <si>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</si>
  <si>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</si>
  <si>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</si>
  <si>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</si>
  <si>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</si>
  <si>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</si>
  <si>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</si>
  <si>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</si>
  <si>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</si>
  <si>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</si>
  <si>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</si>
  <si>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</si>
  <si>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</si>
  <si>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</si>
  <si>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</si>
  <si>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</si>
  <si>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</si>
  <si>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</si>
  <si>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</si>
  <si>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</si>
  <si>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</si>
  <si>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</si>
  <si>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</si>
  <si>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</si>
  <si>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</si>
  <si>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</si>
  <si>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</si>
  <si>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</si>
  <si>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</si>
  <si>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</si>
  <si>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</si>
  <si>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</si>
  <si>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</si>
  <si>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</si>
  <si>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</si>
  <si>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</si>
  <si>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</si>
  <si>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</si>
  <si>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</si>
  <si>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</si>
  <si>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</si>
  <si>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</si>
  <si>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</si>
  <si>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</si>
  <si>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</si>
  <si>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</si>
  <si>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</si>
  <si>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</si>
  <si>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</si>
  <si>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</si>
  <si>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</si>
  <si>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</si>
  <si>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</si>
  <si>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</si>
  <si>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</si>
  <si>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</si>
  <si>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</si>
  <si>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</si>
  <si>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</si>
  <si>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</si>
  <si>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</si>
  <si>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</si>
  <si>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</si>
  <si>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</si>
  <si>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</si>
  <si>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</si>
  <si>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</si>
  <si>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</si>
  <si>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</si>
  <si>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</si>
  <si>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</si>
  <si>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</si>
  <si>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</si>
  <si>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</si>
  <si>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</si>
  <si>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</si>
  <si>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</si>
  <si>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</si>
  <si>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</si>
  <si>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</si>
  <si>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</si>
  <si>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</si>
  <si>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</si>
  <si>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</si>
  <si>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</si>
  <si>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</si>
  <si>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</si>
  <si>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</si>
  <si>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</si>
  <si>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</si>
  <si>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</si>
  <si>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</si>
  <si>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</si>
  <si>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</si>
  <si>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</si>
  <si>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</si>
  <si>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</si>
  <si>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</si>
  <si>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</si>
  <si>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</si>
  <si>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</si>
  <si>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</si>
  <si>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</si>
  <si>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</si>
  <si>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</si>
  <si>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</si>
  <si>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</si>
  <si>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</si>
  <si>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</si>
  <si>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</si>
  <si>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</si>
  <si>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</si>
  <si>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</si>
  <si>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</si>
  <si>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</si>
  <si>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</si>
  <si>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</si>
  <si>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</si>
  <si>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</si>
  <si>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</si>
  <si>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</si>
  <si>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</si>
  <si>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</si>
  <si>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</si>
  <si>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</si>
  <si>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</si>
  <si>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</si>
  <si>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</si>
  <si>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</si>
  <si>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</si>
  <si>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</si>
  <si>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</si>
  <si>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</si>
  <si>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</si>
  <si>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</si>
  <si>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</si>
  <si>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</si>
  <si>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</si>
  <si>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</si>
  <si>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</si>
  <si>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</si>
  <si>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</si>
  <si>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</si>
  <si>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</si>
  <si>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</si>
  <si>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</si>
  <si>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</si>
  <si>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</si>
  <si>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</si>
  <si>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</si>
  <si>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</si>
  <si>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</si>
  <si>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</si>
  <si>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</si>
  <si>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</si>
  <si>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</si>
  <si>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</si>
  <si>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</si>
  <si>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</si>
  <si>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</si>
  <si>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</si>
  <si>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</si>
  <si>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</si>
  <si>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</si>
  <si>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</si>
  <si>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</si>
  <si>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</si>
  <si>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</si>
  <si>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</si>
  <si>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</si>
  <si>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</si>
  <si>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</si>
  <si>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</si>
  <si>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</si>
  <si>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</si>
  <si>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</si>
  <si>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</si>
  <si>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</si>
  <si>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</si>
  <si>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</si>
  <si>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</si>
  <si>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</si>
  <si>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</si>
  <si>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</si>
  <si>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</si>
  <si>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</si>
  <si>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</si>
  <si>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</si>
  <si>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</si>
  <si>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</si>
  <si>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</si>
  <si>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</si>
  <si>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</si>
  <si>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</si>
  <si>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</si>
  <si>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</si>
  <si>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</si>
  <si>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</si>
  <si>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</si>
  <si>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</si>
  <si>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</si>
  <si>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</si>
  <si>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</si>
  <si>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</si>
  <si>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</si>
  <si>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</si>
  <si>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</si>
  <si>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</si>
  <si>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</si>
  <si>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</si>
  <si>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</si>
  <si>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</si>
  <si>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</si>
  <si>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</si>
  <si>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</si>
  <si>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</si>
  <si>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</si>
  <si>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</si>
  <si>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</si>
  <si>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</si>
  <si>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</si>
  <si>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</si>
  <si>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</si>
  <si>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</si>
  <si>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</si>
  <si>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</si>
  <si>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</si>
  <si>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</si>
  <si>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</si>
  <si>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</si>
  <si>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</si>
  <si>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</si>
  <si>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</si>
  <si>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</si>
  <si>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</si>
  <si>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</si>
  <si>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</si>
  <si>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</si>
  <si>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</si>
  <si>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</si>
  <si>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</si>
  <si>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</si>
  <si>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</si>
  <si>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</si>
  <si>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</si>
  <si>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</si>
  <si>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</si>
  <si>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</si>
  <si>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</si>
  <si>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</si>
  <si>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</si>
  <si>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</si>
  <si>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</si>
  <si>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</si>
  <si>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</si>
  <si>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</si>
  <si>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</si>
  <si>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</si>
  <si>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</si>
  <si>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</si>
  <si>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</si>
  <si>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</si>
  <si>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</si>
  <si>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</si>
  <si>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</si>
  <si>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</si>
  <si>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</si>
  <si>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</si>
  <si>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</si>
  <si>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</si>
  <si>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</si>
  <si>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</si>
  <si>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</si>
  <si>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</si>
  <si>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</si>
  <si>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</si>
  <si>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</si>
  <si>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</si>
  <si>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</si>
  <si>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</si>
  <si>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</si>
  <si>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</si>
  <si>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</si>
  <si>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</si>
  <si>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</si>
  <si>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</si>
  <si>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</si>
  <si>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</si>
  <si>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</si>
  <si>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</si>
  <si>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</si>
  <si>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</si>
  <si>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</si>
  <si>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</si>
  <si>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</si>
  <si>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</si>
  <si>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</si>
  <si>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</si>
  <si>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</si>
  <si>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</si>
  <si>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</si>
  <si>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</si>
  <si>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</si>
  <si>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</si>
  <si>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</si>
  <si>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</si>
  <si>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</si>
  <si>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</si>
  <si>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</si>
  <si>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</si>
  <si>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</si>
  <si>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</si>
  <si>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</si>
  <si>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</si>
  <si>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</si>
  <si>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</si>
  <si>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</si>
  <si>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</si>
  <si>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</si>
  <si>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</si>
  <si>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</si>
  <si>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</si>
  <si>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</si>
  <si>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</si>
  <si>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</si>
  <si>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</si>
  <si>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</si>
  <si>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</si>
  <si>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</si>
  <si>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</si>
  <si>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</si>
  <si>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</si>
  <si>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</si>
  <si>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</si>
  <si>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</si>
  <si>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</si>
  <si>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</si>
  <si>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</si>
  <si>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</si>
  <si>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</si>
  <si>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</si>
  <si>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</si>
  <si>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</si>
  <si>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</si>
  <si>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</si>
  <si>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</si>
  <si>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</si>
  <si>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</si>
  <si>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</si>
  <si>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</si>
  <si>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</si>
  <si>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</si>
  <si>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</si>
  <si>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</si>
  <si>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</si>
  <si>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</si>
  <si>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</si>
  <si>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</si>
  <si>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</si>
  <si>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</si>
  <si>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</si>
  <si>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</si>
  <si>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</si>
  <si>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</si>
  <si>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</si>
  <si>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</si>
  <si>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</si>
  <si>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</si>
  <si>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</si>
  <si>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</si>
  <si>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</si>
  <si>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</si>
  <si>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</si>
  <si>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</si>
  <si>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</si>
  <si>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</si>
  <si>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</si>
  <si>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</si>
  <si>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</si>
  <si>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</si>
  <si>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</si>
  <si>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</si>
  <si>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</si>
  <si>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</si>
  <si>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</si>
  <si>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</si>
  <si>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</si>
  <si>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</si>
  <si>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</si>
  <si>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</si>
  <si>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</si>
  <si>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</si>
  <si>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</si>
  <si>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</si>
  <si>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</si>
  <si>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</si>
  <si>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</si>
  <si>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</si>
  <si>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</si>
  <si>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</si>
  <si>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</si>
  <si>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</si>
  <si>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</si>
  <si>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</si>
  <si>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</si>
  <si>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</si>
  <si>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</si>
  <si>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</si>
  <si>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</si>
  <si>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</si>
  <si>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</si>
  <si>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</si>
  <si>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</si>
  <si>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</si>
  <si>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</si>
  <si>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</si>
  <si>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</si>
  <si>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</si>
  <si>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</si>
  <si>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</si>
  <si>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</si>
  <si>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</si>
  <si>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</si>
  <si>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</si>
  <si>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</si>
  <si>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</si>
  <si>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</si>
  <si>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</si>
  <si>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</si>
  <si>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</si>
  <si>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</si>
  <si>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</si>
  <si>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</si>
  <si>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</si>
  <si>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</si>
  <si>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</si>
  <si>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</si>
  <si>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</si>
  <si>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</si>
  <si>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</si>
  <si>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</si>
  <si>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</si>
  <si>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</si>
  <si>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</si>
  <si>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</si>
  <si>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</si>
  <si>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</si>
  <si>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</si>
  <si>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</si>
  <si>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</si>
  <si>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</si>
  <si>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</si>
  <si>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</si>
  <si>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</si>
  <si>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</si>
  <si>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</si>
  <si>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</si>
  <si>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</si>
  <si>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</si>
  <si>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</si>
  <si>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</si>
  <si>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</si>
  <si>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</si>
  <si>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</si>
  <si>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</si>
  <si>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</si>
  <si>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</si>
  <si>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</si>
  <si>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</si>
  <si>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</si>
  <si>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</si>
  <si>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</si>
  <si>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</si>
  <si>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</si>
  <si>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</si>
  <si>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</si>
  <si>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</si>
  <si>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</si>
  <si>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</si>
  <si>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</si>
  <si>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</si>
  <si>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</si>
  <si>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</si>
  <si>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</si>
  <si>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</si>
  <si>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</si>
  <si>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</si>
  <si>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</si>
  <si>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</si>
  <si>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</si>
  <si>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</si>
  <si>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</si>
  <si>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</si>
  <si>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</si>
  <si>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</si>
  <si>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</si>
  <si>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</si>
  <si>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</si>
  <si>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</si>
  <si>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</si>
  <si>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</si>
  <si>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</si>
  <si>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</si>
  <si>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</si>
  <si>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</si>
  <si>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</si>
  <si>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</si>
  <si>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</si>
  <si>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</si>
  <si>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</si>
  <si>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</si>
  <si>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</si>
  <si>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</si>
  <si>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</si>
  <si>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</si>
  <si>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</si>
  <si>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</si>
  <si>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</si>
  <si>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</si>
  <si>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</si>
  <si>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</si>
  <si>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</si>
  <si>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</si>
  <si>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</si>
  <si>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</si>
  <si>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</si>
  <si>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</si>
  <si>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</si>
  <si>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</si>
  <si>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</si>
  <si>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</si>
  <si>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</si>
  <si>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</si>
  <si>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</si>
  <si>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</si>
  <si>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</si>
  <si>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</si>
  <si>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</si>
  <si>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</si>
  <si>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</si>
  <si>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</si>
  <si>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</si>
  <si>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</si>
  <si>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</si>
  <si>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</si>
  <si>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</si>
  <si>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</si>
  <si>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</si>
  <si>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</si>
  <si>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</si>
  <si>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</si>
  <si>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</si>
  <si>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</si>
  <si>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</si>
  <si>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</si>
  <si>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</si>
  <si>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</si>
  <si>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</si>
  <si>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</si>
  <si>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</si>
  <si>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</si>
  <si>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</si>
  <si>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</si>
  <si>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</si>
  <si>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</si>
  <si>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</si>
  <si>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</si>
  <si>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</si>
  <si>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</si>
  <si>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</si>
  <si>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</si>
  <si>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</si>
  <si>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</si>
  <si>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</si>
  <si>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</si>
  <si>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</si>
  <si>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</si>
  <si>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</si>
  <si>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</si>
  <si>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</si>
  <si>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</si>
  <si>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</si>
  <si>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</si>
  <si>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</si>
  <si>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</si>
  <si>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</si>
  <si>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</si>
  <si>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</si>
  <si>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</si>
  <si>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</si>
  <si>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</si>
  <si>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</si>
  <si>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</si>
  <si>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</si>
  <si>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</si>
  <si>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</si>
  <si>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</si>
  <si>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</si>
  <si>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</si>
  <si>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</si>
  <si>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</si>
  <si>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</si>
  <si>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</si>
  <si>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</si>
  <si>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</si>
  <si>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</si>
  <si>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</si>
  <si>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</si>
  <si>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</si>
  <si>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</si>
  <si>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</si>
  <si>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</si>
  <si>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</si>
  <si>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</si>
  <si>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</si>
  <si>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</si>
  <si>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</si>
  <si>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</si>
  <si>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</si>
  <si>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</si>
  <si>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</si>
  <si>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</si>
  <si>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</si>
  <si>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</si>
  <si>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</si>
  <si>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</si>
  <si>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</si>
  <si>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</si>
  <si>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</si>
  <si>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</si>
  <si>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</si>
  <si>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</si>
  <si>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</si>
  <si>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</si>
  <si>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</si>
  <si>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</si>
  <si>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</si>
  <si>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</si>
  <si>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</si>
  <si>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</si>
  <si>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</si>
  <si>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</si>
  <si>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</si>
  <si>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</si>
  <si>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</si>
  <si>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</si>
  <si>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</si>
  <si>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</si>
  <si>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</si>
  <si>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</si>
  <si>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</si>
  <si>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</si>
  <si>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</si>
  <si>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</si>
  <si>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</si>
  <si>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</si>
  <si>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</si>
  <si>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</si>
  <si>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</si>
  <si>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</si>
  <si>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</si>
  <si>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</si>
  <si>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</si>
  <si>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</si>
  <si>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</si>
  <si>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</si>
  <si>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</si>
  <si>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</si>
  <si>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</si>
  <si>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</si>
  <si>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</si>
  <si>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</si>
  <si>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</si>
  <si>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</si>
  <si>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</si>
  <si>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</si>
  <si>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</si>
  <si>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</si>
  <si>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</si>
  <si>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</si>
  <si>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</si>
  <si>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</si>
  <si>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</si>
  <si>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</si>
  <si>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</si>
  <si>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</si>
  <si>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</si>
  <si>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</si>
  <si>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</si>
  <si>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</si>
  <si>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</si>
  <si>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</si>
  <si>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</si>
  <si>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</si>
  <si>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</si>
  <si>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</si>
  <si>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</si>
  <si>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</si>
  <si>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</si>
  <si>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</si>
  <si>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</si>
  <si>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</si>
  <si>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</si>
  <si>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</si>
  <si>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</si>
  <si>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</si>
  <si>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</si>
  <si>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</si>
  <si>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</si>
  <si>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</si>
  <si>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</si>
  <si>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</si>
  <si>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</si>
  <si>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</si>
  <si>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</si>
  <si>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</si>
  <si>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</si>
  <si>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</si>
  <si>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</si>
  <si>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</si>
  <si>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</si>
  <si>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</si>
  <si>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</si>
  <si>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</si>
  <si>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</si>
  <si>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</si>
  <si>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</si>
  <si>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</si>
  <si>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</si>
  <si>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</si>
  <si>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</si>
  <si>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</si>
  <si>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</si>
  <si>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</si>
  <si>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</si>
  <si>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</si>
  <si>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</si>
  <si>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</si>
  <si>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</si>
  <si>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</si>
  <si>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</si>
  <si>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</si>
  <si>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</si>
  <si>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</si>
  <si>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</si>
  <si>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</si>
  <si>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</si>
  <si>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</si>
  <si>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</si>
  <si>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</si>
  <si>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</si>
  <si>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</si>
  <si>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</si>
  <si>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</si>
  <si>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</si>
  <si>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</si>
  <si>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</si>
  <si>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</si>
  <si>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</si>
  <si>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</si>
  <si>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</si>
  <si>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</si>
  <si>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</si>
  <si>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</si>
  <si>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</si>
  <si>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</si>
  <si>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</si>
  <si>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</si>
  <si>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</si>
  <si>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</si>
  <si>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</si>
  <si>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</si>
  <si>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</si>
  <si>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</si>
  <si>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</si>
  <si>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</si>
  <si>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</si>
  <si>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</si>
  <si>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</si>
  <si>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</si>
  <si>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</si>
  <si>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</si>
  <si>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</si>
  <si>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</si>
  <si>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</si>
  <si>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</si>
  <si>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</si>
  <si>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</si>
  <si>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</si>
  <si>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</si>
  <si>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</si>
  <si>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</si>
  <si>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</si>
  <si>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</si>
  <si>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</si>
  <si>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</si>
  <si>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</si>
  <si>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</si>
  <si>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</si>
  <si>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</si>
  <si>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</si>
  <si>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</si>
  <si>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</si>
  <si>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</si>
  <si>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</si>
  <si>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</si>
  <si>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</si>
  <si>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</si>
  <si>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</si>
  <si>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</si>
  <si>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</si>
  <si>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</si>
  <si>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</si>
  <si>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</si>
  <si>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</si>
  <si>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</si>
  <si>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</si>
  <si>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</si>
  <si>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</si>
  <si>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</si>
  <si>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</si>
  <si>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</si>
  <si>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</si>
  <si>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</si>
  <si>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</si>
  <si>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</si>
  <si>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</si>
  <si>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</si>
  <si>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</si>
  <si>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</si>
  <si>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</si>
  <si>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</si>
  <si>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</si>
  <si>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</si>
  <si>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</si>
  <si>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</si>
  <si>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</si>
  <si>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</si>
  <si>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</si>
  <si>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</si>
  <si>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</si>
  <si>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</si>
  <si>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</si>
  <si>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</si>
  <si>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</si>
  <si>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</si>
  <si>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</si>
  <si>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</si>
  <si>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</si>
  <si>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</si>
  <si>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</si>
  <si>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</si>
  <si>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</si>
  <si>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</si>
  <si>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</si>
  <si>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</si>
  <si>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</si>
  <si>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</si>
  <si>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</si>
  <si>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</si>
  <si>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</si>
  <si>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</si>
  <si>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</si>
  <si>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</si>
  <si>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</si>
  <si>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</si>
  <si>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</si>
  <si>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</si>
  <si>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</si>
  <si>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</si>
  <si>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</si>
  <si>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</si>
  <si>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</si>
  <si>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</si>
  <si>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</si>
  <si>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</si>
  <si>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</si>
  <si>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</si>
  <si>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</si>
  <si>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</si>
  <si>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</si>
  <si>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</si>
  <si>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</si>
  <si>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</si>
  <si>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</si>
  <si>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</si>
  <si>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</si>
  <si>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</si>
  <si>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</si>
  <si>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</si>
  <si>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</si>
  <si>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</si>
  <si>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</si>
  <si>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</si>
  <si>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</si>
  <si>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</si>
  <si>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</si>
  <si>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</si>
  <si>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</si>
  <si>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</si>
  <si>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</si>
  <si>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</si>
  <si>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</si>
  <si>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</si>
  <si>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</si>
  <si>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</si>
  <si>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</si>
  <si>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</si>
  <si>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</si>
  <si>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</si>
  <si>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</si>
  <si>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</si>
  <si>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</si>
  <si>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</si>
  <si>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</si>
  <si>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</si>
  <si>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</si>
  <si>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</si>
  <si>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</si>
  <si>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</si>
  <si>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</si>
  <si>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</si>
  <si>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</si>
  <si>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</si>
  <si>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</si>
  <si>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</si>
  <si>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</si>
  <si>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</si>
  <si>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</si>
  <si>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</si>
  <si>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</si>
  <si>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</si>
  <si>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</si>
  <si>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</si>
  <si>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</si>
  <si>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</si>
  <si>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</si>
  <si>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</si>
  <si>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</si>
  <si>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</si>
  <si>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</si>
  <si>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</si>
  <si>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</si>
  <si>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</si>
  <si>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</si>
  <si>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</si>
  <si>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</si>
  <si>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</si>
  <si>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</si>
  <si>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</si>
  <si>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</si>
  <si>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</si>
  <si>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</si>
  <si>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</si>
  <si>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</si>
  <si>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</si>
  <si>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</si>
  <si>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</si>
  <si>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</si>
  <si>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</si>
  <si>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</si>
  <si>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</si>
  <si>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</si>
  <si>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</si>
  <si>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</si>
  <si>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</si>
  <si>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</si>
  <si>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</si>
  <si>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</si>
  <si>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</si>
  <si>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</si>
  <si>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</si>
  <si>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</si>
  <si>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</si>
  <si>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</si>
  <si>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</si>
  <si>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</si>
  <si>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</si>
  <si>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</si>
  <si>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</si>
  <si>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</si>
  <si>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</si>
  <si>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</si>
  <si>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</si>
  <si>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</si>
  <si>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</si>
  <si>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</si>
  <si>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</si>
  <si>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</si>
  <si>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</si>
  <si>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</si>
  <si>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</si>
  <si>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</si>
  <si>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</si>
  <si>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</si>
  <si>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</si>
  <si>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</si>
  <si>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</si>
  <si>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</si>
  <si>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</si>
  <si>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</si>
  <si>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</si>
  <si>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</si>
  <si>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</si>
  <si>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</si>
  <si>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</si>
  <si>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</si>
  <si>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</si>
  <si>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</si>
  <si>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</si>
  <si>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</si>
  <si>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</si>
  <si>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</si>
  <si>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</si>
  <si>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</si>
  <si>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</si>
  <si>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</si>
  <si>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</si>
  <si>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</si>
  <si>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</si>
  <si>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</si>
  <si>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</si>
  <si>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</si>
  <si>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</si>
  <si>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</si>
  <si>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</si>
  <si>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</si>
  <si>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</si>
  <si>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</si>
  <si>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</si>
  <si>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</si>
  <si>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</si>
  <si>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</si>
  <si>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</si>
  <si>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</si>
  <si>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</si>
  <si>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</si>
  <si>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</si>
  <si>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</si>
  <si>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</si>
  <si>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</si>
  <si>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</si>
  <si>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</si>
  <si>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</si>
  <si>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</si>
  <si>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</si>
  <si>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</si>
  <si>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</si>
  <si>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</si>
  <si>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</si>
  <si>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</si>
  <si>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</si>
  <si>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</si>
  <si>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</si>
  <si>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</si>
  <si>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</si>
  <si>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</si>
  <si>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</si>
  <si>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</si>
  <si>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</si>
  <si>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</si>
  <si>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</si>
  <si>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</si>
  <si>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</si>
  <si>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</si>
  <si>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</si>
  <si>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</si>
  <si>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</si>
  <si>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</si>
  <si>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</si>
  <si>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</si>
  <si>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</si>
  <si>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</si>
  <si>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</si>
  <si>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</si>
  <si>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</si>
  <si>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</si>
  <si>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</si>
  <si>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</si>
  <si>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</si>
  <si>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</si>
  <si>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</si>
  <si>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</si>
  <si>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</si>
  <si>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</si>
  <si>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</si>
  <si>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</si>
  <si>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</si>
  <si>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</si>
  <si>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</si>
  <si>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</si>
  <si>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</si>
  <si>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</si>
  <si>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</si>
  <si>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</si>
  <si>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</si>
  <si>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</si>
  <si>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</si>
  <si>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</si>
  <si>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</si>
  <si>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</si>
  <si>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</si>
  <si>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</si>
  <si>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</si>
  <si>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</si>
  <si>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</si>
  <si>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</si>
  <si>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</si>
  <si>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</si>
  <si>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</si>
  <si>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</si>
  <si>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</si>
  <si>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</si>
  <si>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</si>
  <si>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</si>
  <si>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</si>
  <si>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</si>
  <si>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</si>
  <si>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</si>
  <si>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</si>
  <si>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</si>
  <si>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</si>
  <si>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</si>
  <si>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</si>
  <si>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</si>
  <si>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</si>
  <si>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</si>
  <si>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</si>
  <si>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</si>
  <si>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</si>
  <si>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</si>
  <si>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</si>
  <si>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</si>
  <si>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</si>
  <si>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</si>
  <si>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</si>
  <si>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</si>
  <si>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</si>
  <si>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</si>
  <si>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</si>
  <si>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</si>
  <si>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</si>
  <si>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</si>
  <si>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</si>
  <si>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</si>
  <si>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</si>
  <si>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</si>
  <si>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</si>
  <si>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</si>
  <si>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</si>
  <si>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</si>
  <si>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</si>
  <si>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</si>
  <si>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</si>
  <si>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</si>
  <si>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</si>
  <si>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</si>
  <si>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</si>
  <si>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</si>
  <si>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</si>
  <si>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</si>
  <si>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</si>
  <si>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</si>
  <si>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</si>
  <si>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</si>
  <si>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</si>
  <si>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</si>
  <si>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</si>
  <si>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</si>
  <si>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</si>
  <si>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</si>
  <si>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</si>
  <si>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</si>
  <si>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</si>
  <si>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</si>
  <si>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</si>
  <si>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</si>
  <si>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</si>
  <si>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</si>
  <si>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</si>
  <si>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</si>
  <si>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</si>
  <si>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</si>
  <si>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</si>
  <si>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</si>
  <si>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</si>
  <si>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</si>
  <si>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</si>
  <si>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</si>
  <si>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</si>
  <si>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</si>
  <si>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</si>
  <si>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</si>
  <si>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</si>
  <si>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</si>
  <si>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</si>
  <si>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</si>
  <si>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</si>
  <si>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</si>
  <si>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</si>
  <si>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</si>
  <si>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</si>
  <si>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</si>
  <si>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</si>
  <si>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</si>
  <si>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</si>
  <si>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</si>
  <si>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</si>
  <si>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</si>
  <si>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</si>
  <si>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</si>
  <si>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</si>
  <si>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</si>
  <si>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</si>
  <si>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</si>
  <si>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</si>
  <si>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</si>
  <si>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</si>
  <si>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</si>
  <si>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</si>
  <si>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</si>
  <si>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</si>
  <si>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</si>
  <si>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</si>
  <si>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</si>
  <si>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</si>
  <si>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</si>
  <si>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</si>
  <si>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</si>
  <si>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</si>
  <si>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</si>
  <si>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</si>
  <si>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</si>
  <si>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</si>
  <si>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</si>
  <si>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</si>
  <si>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</si>
  <si>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</si>
  <si>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</si>
  <si>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</si>
  <si>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</si>
  <si>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</si>
  <si>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</si>
  <si>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</si>
  <si>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</si>
  <si>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</si>
  <si>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</si>
  <si>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</si>
  <si>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</si>
  <si>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</si>
  <si>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</si>
  <si>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</si>
  <si>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</si>
  <si>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</si>
  <si>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</si>
  <si>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</si>
  <si>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</si>
  <si>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</si>
  <si>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</si>
  <si>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</si>
  <si>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</si>
  <si>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</si>
  <si>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</si>
  <si>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</si>
  <si>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</si>
  <si>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</si>
  <si>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</si>
  <si>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</si>
  <si>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</si>
  <si>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</si>
  <si>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</si>
  <si>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</si>
  <si>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</si>
  <si>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</si>
  <si>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</si>
  <si>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</si>
  <si>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</si>
  <si>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</si>
  <si>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</si>
  <si>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</si>
  <si>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</si>
  <si>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</si>
  <si>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</si>
  <si>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</si>
  <si>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</si>
  <si>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</si>
  <si>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</si>
  <si>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</si>
  <si>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</si>
  <si>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</si>
  <si>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</si>
  <si>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</si>
  <si>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</si>
  <si>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</si>
  <si>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</si>
  <si>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</si>
  <si>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</si>
  <si>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</si>
  <si>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</si>
  <si>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</si>
  <si>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</si>
  <si>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</si>
  <si>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</si>
  <si>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</si>
  <si>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</si>
  <si>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</si>
  <si>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</si>
  <si>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</si>
  <si>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</si>
  <si>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</si>
  <si>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</si>
  <si>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</si>
  <si>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</si>
  <si>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</si>
  <si>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</si>
  <si>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</si>
  <si>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</si>
  <si>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</si>
  <si>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</si>
  <si>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</si>
  <si>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</si>
  <si>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</si>
  <si>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</si>
  <si>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</si>
  <si>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</si>
  <si>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</si>
  <si>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</si>
  <si>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</si>
  <si>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</si>
  <si>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</si>
  <si>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</si>
  <si>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</si>
  <si>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</si>
  <si>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</si>
  <si>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</si>
  <si>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</si>
  <si>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</si>
  <si>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</si>
  <si>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</si>
  <si>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</si>
  <si>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</si>
  <si>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</si>
  <si>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</si>
  <si>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</si>
  <si>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</si>
  <si>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</si>
  <si>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</si>
  <si>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</si>
  <si>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</si>
  <si>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</si>
  <si>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</si>
  <si>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</si>
  <si>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</si>
  <si>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</si>
  <si>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</si>
  <si>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</si>
  <si>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</si>
  <si>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</si>
  <si>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</si>
  <si>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</si>
  <si>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</si>
  <si>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</si>
  <si>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</si>
  <si>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</si>
  <si>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</si>
  <si>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</si>
  <si>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</si>
  <si>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</si>
  <si>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</si>
  <si>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</si>
  <si>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</si>
  <si>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</si>
  <si>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</si>
  <si>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</si>
  <si>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</si>
  <si>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</si>
  <si>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</si>
  <si>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</si>
  <si>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</si>
  <si>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</si>
  <si>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</si>
  <si>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</si>
  <si>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</si>
  <si>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</si>
  <si>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</si>
  <si>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</si>
  <si>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</si>
  <si>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</si>
  <si>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</si>
  <si>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</si>
  <si>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</si>
  <si>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</si>
  <si>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</si>
  <si>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</si>
  <si>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</si>
  <si>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</si>
  <si>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</si>
  <si>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</si>
  <si>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</si>
  <si>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</si>
  <si>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</si>
  <si>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</si>
  <si>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</si>
  <si>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</si>
  <si>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</si>
  <si>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</si>
  <si>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</si>
  <si>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</si>
  <si>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</si>
  <si>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</si>
  <si>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</si>
  <si>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</si>
  <si>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</si>
  <si>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</si>
  <si>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</si>
  <si>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</si>
  <si>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</si>
  <si>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</si>
  <si>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</si>
  <si>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</si>
  <si>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</si>
  <si>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</si>
  <si>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</si>
  <si>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</si>
  <si>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</si>
  <si>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</si>
  <si>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</si>
  <si>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</si>
  <si>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</si>
  <si>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</si>
  <si>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</si>
  <si>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</si>
  <si>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</si>
  <si>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</si>
  <si>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</si>
  <si>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</si>
  <si>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</si>
  <si>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</si>
  <si>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</si>
  <si>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</si>
  <si>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</si>
  <si>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</si>
  <si>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</si>
  <si>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</si>
  <si>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</si>
  <si>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</si>
  <si>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</si>
  <si>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</si>
  <si>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</si>
  <si>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</si>
  <si>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</si>
  <si>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</si>
  <si>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</si>
  <si>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</si>
  <si>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</si>
  <si>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</si>
  <si>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</si>
  <si>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</si>
  <si>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</si>
  <si>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</si>
  <si>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</si>
  <si>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</si>
  <si>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</si>
  <si>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</si>
  <si>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</si>
  <si>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</si>
  <si>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</si>
  <si>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</si>
  <si>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</si>
  <si>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</si>
  <si>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</si>
  <si>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</si>
  <si>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</si>
  <si>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</si>
  <si>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</si>
  <si>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</si>
  <si>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</si>
  <si>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</si>
  <si>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</si>
  <si>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</si>
  <si>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</si>
  <si>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</si>
  <si>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</si>
  <si>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</si>
  <si>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</si>
  <si>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</si>
  <si>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</si>
  <si>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</si>
  <si>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</si>
  <si>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</si>
  <si>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</si>
  <si>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</si>
  <si>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</si>
  <si>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</si>
  <si>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</si>
  <si>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</si>
  <si>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</si>
  <si>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</si>
  <si>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</si>
  <si>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</si>
  <si>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</si>
  <si>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</si>
  <si>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</si>
  <si>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</si>
  <si>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</si>
  <si>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</si>
  <si>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</si>
  <si>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</si>
  <si>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</si>
  <si>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</si>
  <si>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</si>
  <si>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</si>
  <si>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</si>
  <si>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</si>
  <si>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</si>
  <si>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</si>
  <si>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</si>
  <si>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</si>
  <si>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</si>
  <si>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</si>
  <si>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</si>
  <si>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</si>
  <si>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</si>
  <si>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</si>
  <si>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</si>
  <si>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</si>
  <si>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</si>
  <si>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</si>
  <si>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</si>
  <si>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</si>
  <si>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</si>
  <si>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</si>
  <si>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</si>
  <si>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</si>
  <si>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</si>
  <si>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</si>
  <si>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</si>
  <si>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</si>
  <si>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</si>
  <si>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</si>
  <si>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</si>
  <si>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</si>
  <si>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</si>
  <si>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</si>
  <si>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</si>
  <si>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</si>
  <si>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</si>
  <si>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</si>
  <si>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</si>
  <si>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</si>
  <si>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</si>
  <si>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</si>
  <si>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</si>
  <si>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</si>
  <si>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</si>
  <si>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</si>
  <si>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</si>
  <si>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</si>
  <si>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</si>
  <si>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</si>
  <si>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</si>
  <si>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</si>
  <si>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</si>
  <si>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</si>
  <si>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</si>
  <si>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</si>
  <si>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</si>
  <si>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</si>
  <si>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</si>
  <si>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</si>
  <si>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</si>
  <si>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</si>
  <si>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</si>
  <si>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</si>
  <si>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</si>
  <si>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</si>
  <si>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</si>
  <si>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</si>
  <si>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</si>
  <si>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</si>
  <si>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</si>
  <si>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</si>
  <si>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</si>
  <si>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</si>
  <si>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</si>
  <si>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</si>
  <si>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</si>
  <si>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</si>
  <si>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</si>
  <si>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</si>
  <si>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</si>
  <si>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</si>
  <si>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</si>
  <si>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</si>
  <si>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</si>
  <si>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</si>
  <si>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</si>
  <si>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</si>
  <si>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</si>
  <si>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</si>
  <si>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</si>
  <si>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</si>
  <si>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</si>
  <si>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</si>
  <si>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</si>
  <si>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</si>
  <si>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</si>
  <si>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</si>
  <si>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</si>
  <si>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</si>
  <si>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</si>
  <si>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</si>
  <si>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</si>
  <si>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</si>
  <si>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</si>
  <si>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</si>
  <si>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</si>
  <si>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</si>
  <si>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</si>
  <si>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</si>
  <si>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</si>
  <si>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</si>
  <si>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</si>
  <si>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</si>
  <si>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</si>
  <si>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</si>
  <si>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</si>
  <si>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</si>
  <si>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</si>
  <si>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</si>
  <si>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</si>
  <si>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</si>
  <si>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</si>
  <si>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</si>
  <si>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</si>
  <si>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</si>
  <si>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</si>
  <si>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</si>
  <si>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</si>
  <si>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</si>
  <si>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</si>
  <si>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</si>
  <si>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</si>
  <si>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</si>
  <si>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</si>
  <si>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</si>
  <si>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</si>
  <si>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</si>
  <si>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</si>
  <si>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</si>
  <si>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</si>
  <si>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</si>
  <si>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</si>
  <si>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</si>
  <si>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</si>
  <si>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</si>
  <si>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</si>
  <si>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</si>
  <si>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</si>
  <si>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</si>
  <si>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</si>
  <si>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</si>
  <si>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</si>
  <si>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</si>
  <si>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</si>
  <si>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</si>
  <si>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</si>
  <si>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</si>
  <si>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</si>
  <si>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</si>
  <si>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</si>
  <si>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</si>
  <si>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</si>
  <si>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</si>
  <si>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</si>
  <si>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</si>
  <si>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</si>
  <si>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</si>
  <si>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</si>
  <si>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</si>
  <si>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</si>
  <si>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</si>
  <si>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</si>
  <si>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</si>
  <si>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</si>
  <si>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</si>
  <si>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</si>
  <si>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</si>
  <si>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</si>
  <si>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</si>
  <si>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</si>
  <si>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</si>
  <si>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</si>
  <si>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</si>
  <si>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</si>
  <si>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</si>
  <si>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</si>
  <si>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</si>
  <si>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</si>
  <si>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</si>
  <si>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</si>
  <si>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</si>
  <si>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</si>
  <si>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</si>
  <si>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</si>
  <si>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</si>
  <si>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</si>
  <si>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</si>
  <si>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</si>
  <si>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</si>
  <si>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</si>
  <si>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</si>
  <si>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</si>
  <si>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</si>
  <si>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</si>
  <si>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</si>
  <si>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</si>
  <si>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</si>
  <si>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</si>
  <si>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</si>
  <si>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</si>
  <si>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</si>
  <si>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</si>
  <si>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</si>
  <si>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</si>
  <si>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</si>
  <si>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</si>
  <si>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</si>
  <si>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</si>
  <si>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</si>
  <si>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</si>
  <si>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</si>
  <si>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</si>
  <si>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</si>
  <si>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</si>
  <si>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</si>
  <si>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</si>
  <si>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</si>
  <si>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</si>
  <si>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</si>
  <si>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</si>
  <si>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</si>
  <si>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</si>
  <si>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</si>
  <si>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</si>
  <si>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</si>
  <si>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</si>
  <si>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</si>
  <si>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</si>
  <si>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</si>
  <si>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</si>
  <si>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</si>
  <si>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</si>
  <si>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</si>
  <si>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</si>
  <si>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</si>
  <si>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</si>
  <si>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</si>
  <si>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</si>
  <si>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</si>
  <si>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</si>
  <si>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</si>
  <si>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</si>
  <si>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</si>
  <si>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</si>
  <si>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</si>
  <si>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</si>
  <si>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</si>
  <si>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</si>
  <si>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</si>
  <si>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</si>
  <si>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</si>
  <si>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</si>
  <si>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</si>
  <si>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</si>
  <si>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</si>
  <si>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</si>
  <si>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</si>
  <si>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</si>
  <si>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</si>
  <si>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</si>
  <si>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</si>
  <si>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</si>
  <si>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</si>
  <si>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</si>
  <si>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</si>
  <si>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</si>
  <si>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</si>
  <si>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</si>
  <si>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</si>
  <si>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</si>
  <si>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</si>
  <si>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</si>
  <si>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</si>
  <si>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</si>
  <si>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</si>
  <si>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</si>
  <si>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</si>
  <si>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</si>
  <si>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</si>
  <si>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</si>
  <si>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</si>
  <si>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</si>
  <si>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</si>
  <si>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</si>
  <si>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</si>
  <si>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</si>
  <si>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</si>
  <si>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</si>
  <si>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</si>
  <si>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</si>
  <si>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</si>
  <si>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</si>
  <si>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</si>
  <si>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</si>
  <si>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</si>
  <si>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</si>
  <si>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</si>
  <si>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</si>
  <si>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</si>
  <si>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</si>
  <si>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</si>
  <si>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</si>
  <si>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</si>
  <si>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</si>
  <si>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</si>
  <si>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</si>
  <si>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</si>
  <si>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</si>
  <si>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</si>
  <si>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</si>
  <si>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</si>
  <si>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</si>
  <si>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</si>
  <si>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</si>
  <si>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</si>
  <si>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</si>
  <si>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</si>
  <si>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</si>
  <si>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</si>
  <si>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</si>
  <si>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</si>
  <si>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</si>
  <si>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</si>
  <si>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</si>
  <si>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</si>
  <si>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</si>
  <si>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</si>
  <si>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</si>
  <si>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</si>
  <si>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</si>
  <si>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</si>
  <si>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</si>
  <si>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</si>
  <si>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</si>
  <si>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</si>
  <si>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</si>
  <si>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</si>
  <si>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</si>
  <si>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</si>
  <si>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</si>
  <si>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</si>
  <si>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</si>
  <si>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</si>
  <si>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</si>
  <si>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</si>
  <si>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</si>
  <si>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</si>
  <si>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</si>
  <si>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</si>
  <si>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</si>
  <si>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</si>
  <si>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</si>
  <si>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</si>
  <si>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</si>
  <si>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</si>
  <si>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</si>
  <si>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</si>
  <si>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</si>
  <si>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</si>
  <si>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</si>
  <si>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</si>
  <si>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</si>
  <si>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</si>
  <si>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</si>
  <si>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</si>
  <si>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</si>
  <si>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</si>
  <si>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</si>
  <si>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</si>
  <si>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</si>
  <si>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</si>
  <si>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</si>
  <si>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</si>
  <si>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</si>
  <si>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</si>
  <si>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</si>
  <si>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</si>
  <si>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</si>
  <si>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</si>
  <si>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</si>
  <si>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</si>
  <si>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</si>
  <si>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</si>
  <si>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</si>
  <si>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</si>
  <si>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</si>
  <si>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</si>
  <si>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</si>
  <si>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</si>
  <si>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</si>
  <si>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</si>
  <si>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</si>
  <si>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</si>
  <si>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</si>
  <si>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</si>
  <si>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</si>
  <si>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</si>
  <si>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</si>
  <si>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</si>
  <si>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</si>
  <si>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</si>
  <si>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</si>
  <si>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</si>
  <si>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</si>
  <si>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</si>
  <si>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</si>
  <si>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</si>
  <si>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</si>
  <si>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</si>
  <si>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</si>
  <si>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</si>
  <si>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</si>
  <si>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</si>
  <si>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</si>
  <si>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</si>
  <si>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</si>
  <si>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</si>
  <si>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</si>
  <si>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</si>
  <si>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</si>
  <si>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</si>
  <si>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</si>
  <si>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</si>
  <si>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</si>
  <si>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</si>
  <si>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</si>
  <si>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</si>
  <si>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</si>
  <si>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</si>
  <si>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</si>
  <si>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</si>
  <si>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</si>
  <si>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</si>
  <si>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</si>
  <si>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</si>
  <si>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</si>
  <si>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</si>
  <si>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</si>
  <si>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</si>
  <si>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</si>
  <si>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</si>
  <si>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</si>
  <si>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</si>
  <si>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</si>
  <si>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</si>
  <si>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</si>
  <si>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</si>
  <si>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</si>
  <si>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</si>
  <si>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</si>
  <si>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</si>
  <si>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</si>
  <si>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</si>
  <si>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</si>
  <si>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</si>
  <si>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</si>
  <si>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</si>
  <si>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</si>
  <si>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</si>
  <si>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</si>
  <si>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</si>
  <si>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</si>
  <si>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</si>
  <si>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</si>
  <si>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</si>
  <si>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</si>
  <si>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</si>
  <si>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</si>
  <si>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</si>
  <si>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</si>
  <si>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</si>
  <si>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</si>
  <si>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</si>
  <si>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</si>
  <si>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</si>
  <si>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</si>
  <si>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</si>
  <si>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</si>
  <si>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</si>
  <si>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</si>
  <si>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</si>
  <si>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</si>
  <si>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</si>
  <si>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</si>
  <si>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</si>
  <si>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</si>
  <si>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</si>
  <si>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</si>
  <si>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</si>
  <si>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</si>
  <si>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</si>
  <si>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</si>
  <si>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</si>
  <si>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</si>
  <si>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</si>
  <si>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</si>
  <si>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</si>
  <si>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</si>
  <si>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</si>
  <si>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</si>
  <si>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</si>
  <si>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</si>
  <si>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</si>
  <si>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</si>
  <si>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</si>
  <si>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</si>
  <si>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</si>
  <si>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</si>
  <si>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</si>
  <si>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</si>
  <si>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</si>
  <si>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</si>
  <si>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</si>
  <si>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</si>
  <si>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</si>
  <si>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</si>
  <si>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</si>
  <si>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</si>
  <si>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</si>
  <si>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</si>
  <si>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</si>
  <si>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</si>
  <si>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</si>
  <si>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</si>
  <si>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</si>
  <si>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</si>
  <si>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</si>
  <si>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</si>
  <si>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</si>
  <si>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</si>
  <si>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</si>
  <si>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</si>
  <si>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</si>
  <si>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</si>
  <si>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</si>
  <si>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</si>
  <si>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</si>
  <si>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</si>
  <si>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</si>
  <si>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</si>
  <si>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</si>
  <si>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</si>
  <si>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</si>
  <si>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</si>
  <si>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</si>
  <si>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</si>
  <si>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</si>
  <si>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</si>
  <si>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</si>
  <si>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</si>
  <si>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</si>
  <si>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</si>
  <si>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</si>
  <si>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</si>
  <si>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</si>
  <si>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</si>
  <si>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</si>
  <si>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</si>
  <si>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</si>
  <si>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</si>
  <si>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</si>
  <si>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</si>
  <si>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</si>
  <si>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</si>
  <si>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</si>
  <si>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</si>
  <si>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</si>
  <si>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</si>
  <si>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</si>
  <si>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</si>
  <si>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</si>
  <si>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</si>
  <si>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</si>
  <si>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</si>
  <si>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</si>
  <si>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</si>
  <si>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</si>
  <si>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</si>
  <si>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</si>
  <si>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</si>
  <si>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</si>
  <si>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</si>
  <si>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</si>
  <si>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</si>
  <si>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</si>
  <si>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</si>
  <si>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</si>
  <si>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</si>
  <si>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</si>
  <si>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</si>
  <si>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</si>
  <si>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</si>
  <si>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</si>
  <si>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</si>
  <si>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</si>
  <si>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</si>
  <si>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</si>
  <si>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</si>
  <si>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</si>
  <si>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</si>
  <si>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</si>
  <si>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</si>
  <si>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</si>
  <si>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</si>
  <si>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</si>
  <si>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</si>
  <si>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</si>
  <si>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</si>
  <si>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</si>
  <si>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</si>
  <si>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</si>
  <si>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</si>
  <si>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</si>
  <si>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</si>
  <si>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</si>
  <si>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</si>
  <si>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</si>
  <si>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</si>
  <si>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</si>
  <si>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</si>
  <si>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</si>
  <si>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</si>
  <si>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</si>
  <si>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</si>
  <si>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</si>
  <si>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</si>
  <si>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</si>
  <si>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</si>
  <si>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</si>
  <si>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</si>
  <si>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</si>
  <si>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</si>
  <si>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</si>
  <si>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</si>
  <si>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</si>
  <si>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</si>
  <si>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</si>
  <si>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</si>
  <si>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</si>
  <si>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</si>
  <si>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</si>
  <si>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</si>
  <si>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</si>
  <si>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</si>
  <si>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</si>
  <si>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</si>
  <si>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</si>
  <si>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</si>
  <si>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</si>
  <si>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</si>
  <si>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</si>
  <si>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</si>
  <si>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</si>
  <si>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</si>
  <si>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</si>
  <si>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</si>
  <si>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</si>
  <si>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</si>
  <si>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</si>
  <si>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</si>
  <si>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</si>
  <si>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</si>
  <si>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</si>
  <si>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</si>
  <si>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</si>
  <si>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</si>
  <si>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</si>
  <si>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</si>
  <si>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</si>
  <si>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</si>
  <si>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</si>
  <si>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</si>
  <si>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</si>
  <si>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</si>
  <si>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</si>
  <si>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</si>
  <si>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</si>
  <si>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</si>
  <si>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</si>
  <si>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</si>
  <si>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</si>
  <si>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</si>
  <si>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</si>
  <si>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</si>
  <si>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</si>
  <si>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</si>
  <si>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</si>
  <si>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</si>
  <si>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</si>
  <si>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</si>
  <si>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</si>
  <si>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</si>
  <si>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</si>
  <si>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</si>
  <si>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</si>
  <si>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</si>
  <si>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</si>
  <si>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</si>
  <si>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</si>
  <si>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</si>
  <si>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</si>
  <si>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</si>
  <si>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</si>
  <si>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</si>
  <si>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</si>
  <si>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</si>
  <si>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</si>
  <si>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</si>
  <si>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</si>
  <si>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</si>
  <si>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</si>
  <si>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</si>
  <si>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</si>
  <si>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</si>
  <si>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</si>
  <si>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</si>
  <si>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</si>
  <si>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</si>
  <si>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</si>
  <si>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</si>
  <si>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</si>
  <si>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</si>
  <si>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</si>
  <si>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</si>
  <si>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</si>
  <si>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</si>
  <si>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</si>
  <si>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</si>
  <si>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</si>
  <si>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</si>
  <si>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</si>
  <si>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</si>
  <si>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</si>
  <si>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</si>
  <si>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</si>
  <si>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</si>
  <si>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</si>
  <si>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</si>
  <si>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</si>
  <si>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</si>
  <si>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</si>
  <si>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</si>
  <si>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</si>
  <si>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</si>
  <si>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</si>
  <si>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</si>
  <si>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</si>
  <si>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</si>
  <si>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</si>
  <si>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</si>
  <si>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</si>
  <si>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</si>
  <si>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</si>
  <si>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</si>
  <si>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</si>
  <si>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</si>
  <si>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</si>
  <si>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</si>
  <si>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</si>
  <si>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</si>
  <si>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</si>
  <si>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</si>
  <si>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</si>
  <si>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</si>
  <si>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</si>
  <si>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</si>
  <si>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</si>
  <si>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</si>
  <si>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</si>
  <si>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</si>
  <si>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</si>
  <si>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</si>
  <si>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</si>
  <si>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</si>
  <si>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</si>
  <si>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</si>
  <si>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</si>
  <si>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</si>
  <si>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</si>
  <si>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</si>
  <si>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</si>
  <si>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</si>
  <si>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</si>
  <si>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</si>
  <si>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</si>
  <si>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</si>
  <si>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</si>
  <si>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</si>
  <si>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</si>
  <si>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</si>
  <si>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</si>
  <si>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</si>
  <si>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</si>
  <si>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</si>
  <si>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</si>
  <si>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</si>
  <si>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</si>
  <si>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</si>
  <si>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</si>
  <si>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</si>
  <si>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</si>
  <si>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</si>
  <si>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</si>
  <si>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</si>
  <si>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</si>
  <si>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</si>
  <si>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</si>
  <si>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</si>
  <si>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</si>
  <si>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</si>
  <si>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</si>
  <si>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</si>
  <si>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</si>
  <si>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</si>
  <si>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</si>
  <si>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</si>
  <si>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</si>
  <si>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</si>
  <si>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</si>
  <si>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</si>
  <si>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</si>
  <si>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</si>
  <si>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</si>
  <si>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</si>
  <si>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</si>
  <si>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</si>
  <si>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</si>
  <si>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</si>
  <si>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</si>
  <si>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</si>
  <si>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</si>
  <si>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</si>
  <si>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</si>
  <si>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</si>
  <si>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</si>
  <si>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</si>
  <si>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</si>
  <si>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</si>
  <si>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</si>
  <si>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</si>
  <si>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</si>
  <si>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</si>
  <si>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</si>
  <si>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</si>
  <si>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</si>
  <si>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</si>
  <si>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</si>
  <si>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</si>
  <si>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</si>
  <si>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</si>
  <si>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</si>
  <si>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</si>
  <si>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</si>
  <si>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</si>
  <si>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</si>
  <si>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</si>
  <si>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</si>
  <si>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</si>
  <si>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</si>
  <si>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</si>
  <si>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</si>
  <si>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</si>
  <si>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</si>
  <si>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</si>
  <si>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</si>
  <si>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</si>
  <si>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</si>
  <si>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</si>
  <si>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</si>
  <si>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</si>
  <si>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</si>
  <si>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</si>
  <si>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</si>
  <si>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</si>
  <si>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</si>
  <si>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</si>
  <si>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</si>
  <si>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</si>
  <si>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</si>
  <si>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</si>
  <si>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</si>
  <si>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</si>
  <si>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</si>
  <si>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</si>
  <si>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</si>
  <si>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</si>
  <si>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</si>
  <si>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</si>
  <si>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</si>
  <si>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</si>
  <si>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</si>
  <si>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</si>
  <si>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</si>
  <si>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</si>
  <si>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</si>
  <si>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</si>
  <si>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</si>
  <si>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</si>
  <si>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</si>
  <si>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</si>
  <si>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</si>
  <si>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</si>
  <si>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</si>
  <si>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</si>
  <si>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</si>
  <si>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</si>
  <si>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</si>
  <si>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</si>
  <si>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</si>
  <si>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</si>
  <si>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</si>
  <si>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</si>
  <si>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</si>
  <si>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</si>
  <si>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</si>
  <si>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</si>
  <si>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</si>
  <si>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</si>
  <si>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</si>
  <si>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</si>
  <si>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</si>
  <si>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</si>
  <si>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</si>
  <si>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</si>
  <si>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</si>
  <si>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</si>
  <si>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</si>
  <si>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</si>
  <si>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</si>
  <si>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</si>
  <si>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</si>
  <si>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</si>
  <si>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</si>
  <si>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</si>
  <si>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</si>
  <si>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</si>
  <si>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</si>
  <si>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</si>
  <si>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</si>
  <si>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</si>
  <si>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</si>
  <si>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</si>
  <si>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</si>
  <si>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</si>
  <si>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</si>
  <si>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</si>
  <si>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</si>
  <si>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</si>
  <si>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</si>
  <si>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</si>
  <si>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</si>
  <si>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</si>
  <si>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</si>
  <si>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</si>
  <si>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</si>
  <si>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</si>
  <si>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</si>
  <si>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</si>
  <si>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</si>
  <si>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</si>
  <si>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</si>
  <si>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</si>
  <si>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</si>
  <si>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</si>
  <si>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</si>
  <si>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</si>
  <si>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</si>
  <si>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</si>
  <si>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</si>
  <si>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</si>
  <si>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</si>
  <si>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</si>
  <si>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</si>
  <si>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</si>
  <si>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</si>
  <si>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</si>
  <si>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</si>
  <si>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</si>
  <si>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</si>
  <si>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</si>
  <si>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</si>
  <si>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</si>
  <si>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</si>
  <si>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</si>
  <si>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</si>
  <si>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</si>
  <si>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</si>
  <si>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</si>
  <si>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</si>
  <si>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</si>
  <si>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</si>
  <si>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</si>
  <si>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</si>
  <si>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</si>
  <si>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</si>
  <si>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</si>
  <si>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</si>
  <si>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</si>
  <si>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</si>
  <si>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</si>
  <si>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</si>
  <si>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</si>
  <si>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</si>
  <si>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</si>
  <si>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</si>
  <si>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</si>
  <si>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</si>
  <si>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</si>
  <si>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</si>
  <si>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</si>
  <si>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</si>
  <si>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</si>
  <si>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</si>
  <si>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</si>
  <si>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</si>
  <si>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</si>
  <si>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</si>
  <si>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</si>
  <si>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</si>
  <si>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</si>
  <si>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</si>
  <si>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</si>
  <si>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</si>
  <si>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</si>
  <si>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</si>
  <si>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</si>
  <si>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</si>
  <si>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</si>
  <si>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</si>
  <si>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</si>
  <si>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</si>
  <si>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</si>
  <si>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</si>
  <si>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</si>
  <si>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</si>
  <si>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</si>
  <si>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</si>
  <si>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</si>
  <si>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</si>
  <si>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</si>
  <si>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</si>
  <si>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</si>
  <si>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</si>
  <si>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</si>
  <si>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</si>
  <si>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</si>
  <si>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</si>
  <si>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</si>
  <si>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</si>
  <si>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</si>
  <si>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</si>
  <si>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</si>
  <si>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</si>
  <si>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</si>
  <si>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</si>
  <si>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</si>
  <si>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</si>
  <si>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</si>
  <si>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</si>
  <si>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</si>
  <si>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</si>
  <si>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</si>
  <si>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</si>
  <si>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</si>
  <si>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</si>
  <si>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</si>
  <si>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</si>
  <si>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</si>
  <si>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</si>
  <si>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</si>
  <si>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</si>
  <si>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</si>
  <si>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</si>
  <si>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</si>
  <si>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</si>
  <si>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</si>
  <si>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</si>
  <si>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</si>
  <si>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</si>
  <si>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</si>
  <si>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</si>
  <si>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</si>
  <si>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</si>
  <si>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</si>
  <si>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</si>
  <si>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</si>
  <si>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</si>
  <si>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</si>
  <si>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</si>
  <si>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</si>
  <si>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</si>
  <si>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</si>
  <si>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</si>
  <si>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</si>
  <si>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</si>
  <si>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</si>
  <si>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</si>
  <si>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</si>
  <si>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</si>
  <si>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</si>
  <si>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</si>
  <si>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</si>
  <si>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</si>
  <si>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</si>
  <si>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</si>
  <si>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</si>
  <si>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</si>
  <si>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</si>
  <si>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</si>
  <si>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</si>
  <si>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</si>
  <si>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</si>
  <si>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</si>
  <si>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</si>
  <si>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</si>
  <si>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</si>
  <si>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</si>
  <si>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</si>
  <si>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</si>
  <si>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</si>
  <si>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</si>
  <si>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</si>
  <si>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</si>
  <si>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</si>
  <si>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</si>
  <si>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</si>
  <si>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</si>
  <si>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</si>
  <si>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</si>
  <si>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</si>
  <si>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</si>
  <si>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</si>
  <si>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</si>
  <si>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</si>
  <si>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</si>
  <si>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</si>
  <si>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</si>
  <si>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</si>
  <si>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</si>
  <si>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</si>
  <si>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</si>
  <si>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</si>
  <si>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</si>
  <si>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</si>
  <si>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</si>
  <si>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</si>
  <si>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</si>
  <si>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</si>
  <si>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</si>
  <si>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</si>
  <si>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</si>
  <si>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</si>
  <si>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</si>
  <si>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</si>
  <si>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</si>
  <si>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</si>
  <si>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</si>
  <si>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</si>
  <si>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</si>
  <si>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</si>
  <si>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</si>
  <si>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</si>
  <si>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</si>
  <si>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</si>
  <si>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</si>
  <si>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</si>
  <si>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</si>
  <si>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</si>
  <si>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</si>
  <si>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</si>
  <si>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</si>
  <si>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</si>
  <si>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</si>
  <si>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</si>
  <si>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</si>
  <si>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</si>
  <si>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</si>
  <si>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</si>
  <si>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</si>
  <si>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</si>
  <si>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</si>
  <si>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</si>
  <si>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</si>
  <si>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</si>
  <si>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</si>
  <si>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</si>
  <si>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</si>
  <si>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</si>
  <si>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</si>
  <si>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</si>
  <si>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</si>
  <si>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</si>
  <si>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</si>
  <si>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</si>
  <si>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</si>
  <si>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</si>
  <si>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</si>
  <si>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</si>
  <si>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</si>
  <si>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</si>
  <si>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</si>
  <si>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</si>
  <si>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</si>
  <si>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</si>
  <si>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</si>
  <si>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</si>
  <si>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</si>
  <si>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</si>
  <si>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</si>
  <si>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</si>
  <si>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</si>
  <si>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</si>
  <si>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</si>
  <si>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</si>
  <si>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</si>
  <si>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</si>
  <si>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</si>
  <si>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</si>
  <si>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</si>
  <si>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</si>
  <si>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</si>
  <si>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</si>
  <si>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</si>
  <si>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</si>
  <si>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</si>
  <si>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</si>
  <si>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</si>
  <si>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</si>
  <si>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</si>
  <si>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</si>
  <si>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</si>
  <si>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</si>
  <si>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</si>
  <si>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</si>
  <si>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</si>
  <si>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</si>
  <si>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</si>
  <si>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</si>
  <si>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</si>
  <si>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</si>
  <si>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</si>
  <si>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</si>
  <si>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</si>
  <si>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</si>
  <si>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</si>
  <si>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</si>
  <si>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</si>
  <si>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</si>
  <si>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</si>
  <si>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</si>
  <si>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</si>
  <si>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</si>
  <si>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</si>
  <si>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</si>
  <si>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</si>
  <si>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</si>
  <si>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</si>
  <si>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</si>
  <si>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</si>
  <si>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</si>
  <si>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</si>
  <si>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</si>
  <si>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</si>
  <si>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</si>
  <si>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</si>
  <si>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</si>
  <si>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</si>
  <si>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</si>
  <si>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</si>
  <si>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</si>
  <si>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</si>
  <si>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</si>
  <si>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</si>
  <si>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</si>
  <si>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</si>
  <si>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</si>
  <si>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</si>
  <si>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</si>
  <si>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</si>
  <si>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</si>
  <si>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</si>
  <si>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</si>
  <si>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</si>
  <si>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</si>
  <si>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</si>
  <si>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</si>
  <si>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</si>
  <si>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</si>
  <si>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</si>
  <si>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</si>
  <si>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</si>
  <si>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</si>
  <si>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</si>
  <si>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</si>
  <si>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</si>
  <si>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</si>
  <si>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</si>
  <si>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</si>
  <si>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</si>
  <si>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</si>
  <si>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</si>
  <si>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</si>
  <si>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</si>
  <si>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</si>
  <si>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</si>
  <si>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</si>
  <si>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</si>
  <si>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</si>
  <si>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</si>
  <si>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</si>
  <si>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</si>
  <si>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</si>
  <si>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</si>
  <si>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</si>
  <si>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</si>
  <si>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</si>
  <si>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</si>
  <si>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</si>
  <si>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</si>
  <si>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</si>
  <si>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</si>
  <si>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</si>
  <si>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</si>
  <si>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</si>
  <si>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</si>
  <si>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</si>
  <si>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</si>
  <si>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</si>
  <si>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</si>
  <si>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</si>
  <si>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</si>
  <si>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</si>
  <si>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</si>
  <si>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</si>
  <si>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</si>
  <si>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</si>
  <si>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</si>
  <si>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</si>
  <si>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</si>
  <si>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</si>
  <si>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</si>
  <si>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</si>
  <si>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</si>
  <si>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</si>
  <si>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</si>
  <si>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</si>
  <si>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</si>
  <si>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</si>
  <si>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</si>
  <si>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</si>
  <si>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</si>
  <si>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</si>
  <si>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</si>
  <si>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</si>
  <si>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</si>
  <si>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</si>
  <si>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</si>
  <si>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</si>
  <si>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</si>
  <si>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</si>
  <si>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</si>
  <si>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</si>
  <si>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</si>
  <si>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</si>
  <si>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</si>
  <si>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</si>
  <si>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</si>
  <si>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</si>
  <si>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</si>
  <si>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</si>
  <si>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</si>
  <si>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</si>
  <si>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</si>
  <si>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</si>
  <si>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</si>
  <si>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</si>
  <si>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</si>
  <si>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</si>
  <si>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</si>
  <si>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</si>
  <si>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</si>
  <si>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</si>
  <si>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</si>
  <si>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</si>
  <si>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</si>
  <si>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</si>
  <si>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</si>
  <si>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</si>
  <si>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</si>
  <si>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</si>
  <si>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</si>
  <si>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</si>
  <si>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</si>
  <si>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</si>
  <si>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</si>
  <si>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</si>
  <si>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</si>
  <si>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</si>
  <si>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</si>
  <si>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</si>
  <si>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</si>
  <si>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</si>
  <si>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</si>
  <si>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</si>
  <si>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</si>
  <si>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</si>
  <si>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</si>
  <si>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</si>
  <si>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</si>
  <si>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</si>
  <si>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</si>
  <si>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</si>
  <si>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</si>
  <si>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</si>
  <si>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</si>
  <si>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</si>
  <si>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</si>
  <si>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</si>
  <si>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</si>
  <si>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</si>
  <si>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</si>
  <si>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</si>
  <si>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</si>
  <si>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</si>
  <si>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</si>
  <si>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</si>
  <si>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</si>
  <si>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</si>
  <si>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</si>
  <si>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</si>
  <si>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</si>
  <si>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</si>
  <si>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</si>
  <si>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</si>
  <si>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</si>
  <si>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</si>
  <si>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</si>
  <si>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</si>
  <si>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</si>
  <si>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</si>
  <si>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</si>
  <si>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</si>
  <si>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</si>
  <si>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</si>
  <si>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</si>
  <si>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</si>
  <si>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</si>
  <si>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</si>
  <si>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</si>
  <si>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</si>
  <si>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</si>
  <si>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</si>
  <si>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</si>
  <si>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</si>
  <si>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</si>
  <si>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</si>
  <si>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</si>
  <si>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</si>
  <si>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</si>
  <si>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</si>
  <si>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</si>
  <si>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</si>
  <si>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</si>
  <si>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</si>
  <si>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</si>
  <si>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</si>
  <si>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</si>
  <si>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</si>
  <si>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</si>
  <si>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</si>
  <si>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</si>
  <si>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</si>
  <si>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</si>
  <si>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</si>
  <si>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</si>
  <si>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</si>
  <si>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</si>
  <si>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</si>
  <si>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</si>
  <si>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</si>
  <si>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</si>
  <si>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</si>
  <si>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</si>
  <si>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</si>
  <si>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</si>
  <si>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</si>
  <si>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</si>
  <si>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</si>
  <si>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</si>
  <si>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</si>
  <si>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</si>
  <si>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</si>
  <si>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</si>
  <si>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</si>
  <si>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</si>
  <si>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</si>
  <si>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</si>
  <si>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</si>
  <si>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</si>
  <si>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</si>
  <si>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</si>
  <si>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</si>
  <si>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</si>
  <si>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</si>
  <si>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</si>
  <si>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</si>
  <si>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</si>
  <si>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</si>
  <si>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</si>
  <si>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</si>
  <si>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</si>
  <si>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</si>
  <si>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</si>
  <si>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</si>
  <si>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</si>
  <si>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</si>
  <si>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</si>
  <si>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</si>
  <si>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</si>
  <si>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</si>
  <si>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</si>
  <si>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</si>
  <si>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</si>
  <si>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</si>
  <si>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</si>
  <si>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</si>
  <si>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</si>
  <si>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</si>
  <si>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</si>
  <si>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</si>
  <si>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</si>
  <si>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</si>
  <si>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</si>
  <si>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</si>
  <si>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</si>
  <si>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</si>
  <si>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</si>
  <si>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</si>
  <si>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</si>
  <si>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</si>
  <si>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</si>
  <si>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</si>
  <si>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</si>
  <si>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</si>
  <si>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</si>
  <si>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</si>
  <si>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</si>
  <si>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</si>
  <si>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</si>
  <si>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</si>
  <si>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</si>
  <si>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</si>
  <si>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</si>
  <si>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</si>
  <si>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</si>
  <si>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</si>
  <si>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</si>
  <si>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</si>
  <si>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</si>
  <si>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</si>
  <si>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</si>
  <si>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</si>
  <si>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</si>
  <si>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</si>
  <si>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</si>
  <si>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</si>
  <si>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</si>
  <si>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</si>
  <si>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</si>
  <si>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</si>
  <si>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</si>
  <si>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</si>
  <si>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</si>
  <si>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</si>
  <si>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</si>
  <si>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</si>
  <si>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</si>
  <si>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</si>
  <si>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</si>
  <si>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</si>
  <si>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</si>
  <si>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</si>
  <si>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</si>
  <si>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</si>
  <si>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</si>
  <si>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</si>
  <si>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</si>
  <si>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</si>
  <si>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</si>
  <si>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</si>
  <si>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</si>
  <si>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</si>
  <si>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</si>
  <si>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</si>
  <si>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</si>
  <si>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</si>
  <si>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</si>
  <si>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</si>
  <si>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</si>
  <si>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</si>
  <si>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</si>
  <si>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</si>
  <si>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</si>
  <si>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</si>
  <si>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</si>
  <si>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</si>
  <si>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</si>
  <si>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</si>
  <si>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</si>
  <si>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</si>
  <si>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</si>
  <si>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</si>
  <si>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</si>
  <si>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</si>
  <si>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</si>
  <si>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</si>
  <si>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</si>
  <si>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</si>
  <si>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</si>
  <si>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</si>
  <si>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</si>
  <si>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</si>
  <si>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</si>
  <si>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</si>
  <si>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</si>
  <si>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</si>
  <si>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</si>
  <si>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</si>
  <si>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</si>
  <si>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</si>
  <si>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</si>
  <si>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</si>
  <si>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</si>
  <si>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</si>
  <si>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</si>
  <si>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</si>
  <si>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</si>
  <si>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</si>
  <si>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</si>
  <si>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</si>
  <si>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</si>
  <si>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</si>
  <si>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</si>
  <si>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</si>
  <si>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</si>
  <si>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</si>
  <si>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</si>
  <si>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</si>
  <si>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</si>
  <si>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</si>
  <si>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</si>
  <si>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</si>
  <si>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</si>
  <si>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</si>
  <si>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</si>
  <si>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</si>
  <si>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</si>
  <si>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</si>
  <si>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</si>
  <si>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</si>
  <si>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</si>
  <si>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</si>
  <si>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</si>
  <si>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</si>
  <si>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</si>
  <si>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</si>
  <si>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</si>
  <si>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</si>
  <si>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</si>
  <si>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</si>
  <si>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</si>
  <si>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</si>
  <si>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</si>
  <si>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</si>
  <si>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</si>
  <si>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</si>
  <si>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</si>
  <si>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</si>
  <si>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</si>
  <si>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</si>
  <si>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</si>
  <si>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</si>
  <si>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</si>
  <si>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</si>
  <si>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</si>
  <si>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</si>
  <si>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</si>
  <si>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</si>
  <si>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</si>
  <si>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</si>
  <si>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</si>
  <si>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</si>
  <si>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</si>
  <si>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</si>
  <si>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</si>
  <si>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</si>
  <si>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</si>
  <si>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</si>
  <si>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</si>
  <si>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</si>
  <si>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</si>
  <si>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</si>
  <si>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</si>
  <si>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</si>
  <si>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</si>
  <si>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</si>
  <si>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</si>
  <si>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</si>
  <si>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</si>
  <si>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</si>
  <si>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</si>
  <si>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</si>
  <si>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</si>
  <si>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</si>
  <si>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</si>
  <si>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</si>
  <si>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</si>
  <si>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</si>
  <si>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</si>
  <si>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</si>
  <si>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</si>
  <si>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</si>
  <si>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</si>
  <si>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</si>
  <si>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</si>
  <si>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</si>
  <si>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</si>
  <si>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</si>
  <si>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</si>
  <si>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</si>
  <si>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</si>
  <si>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</si>
  <si>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</si>
  <si>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</si>
  <si>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</si>
  <si>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</si>
  <si>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</si>
  <si>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</si>
  <si>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</si>
  <si>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</si>
  <si>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</si>
  <si>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</si>
  <si>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</si>
  <si>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</si>
  <si>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</si>
  <si>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</si>
  <si>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</si>
  <si>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</si>
  <si>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</si>
  <si>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</si>
  <si>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</si>
  <si>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</si>
  <si>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</si>
  <si>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</si>
  <si>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</si>
  <si>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</si>
  <si>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</si>
  <si>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</si>
  <si>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</si>
  <si>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</si>
  <si>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</si>
  <si>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</si>
  <si>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</si>
  <si>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</si>
  <si>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</si>
  <si>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</si>
  <si>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</si>
  <si>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</si>
  <si>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</si>
  <si>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</si>
  <si>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</si>
  <si>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</si>
  <si>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</si>
  <si>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</si>
  <si>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</si>
  <si>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</si>
  <si>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</si>
  <si>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</si>
  <si>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</si>
  <si>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</si>
  <si>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</si>
  <si>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</si>
  <si>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</si>
  <si>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</si>
  <si>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</si>
  <si>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</si>
  <si>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</si>
  <si>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</si>
  <si>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</si>
  <si>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</si>
  <si>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</si>
  <si>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</si>
  <si>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</si>
  <si>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</si>
  <si>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</si>
  <si>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</si>
  <si>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</si>
  <si>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</si>
  <si>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</si>
  <si>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</si>
  <si>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</si>
  <si>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</si>
  <si>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</si>
  <si>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</si>
  <si>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</si>
  <si>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</si>
  <si>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</si>
  <si>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</si>
  <si>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</si>
  <si>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</si>
  <si>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</si>
  <si>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</si>
  <si>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</si>
  <si>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</si>
  <si>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</si>
  <si>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</si>
  <si>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</si>
  <si>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</si>
  <si>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</si>
  <si>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</si>
  <si>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</si>
  <si>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</si>
  <si>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</si>
  <si>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</si>
  <si>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</si>
  <si>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</si>
  <si>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</si>
  <si>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</si>
  <si>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</si>
  <si>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</si>
  <si>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</si>
  <si>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</si>
  <si>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</si>
  <si>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</si>
  <si>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</si>
  <si>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</si>
  <si>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</si>
  <si>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</si>
  <si>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</si>
  <si>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</si>
  <si>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</si>
  <si>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</si>
  <si>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</si>
  <si>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</si>
  <si>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</si>
  <si>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</si>
  <si>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</si>
  <si>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</si>
  <si>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</si>
  <si>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</si>
  <si>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</si>
  <si>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</si>
  <si>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</si>
  <si>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</si>
  <si>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</si>
  <si>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</si>
  <si>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</si>
  <si>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</si>
  <si>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</si>
  <si>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</si>
  <si>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</si>
  <si>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</si>
  <si>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</si>
  <si>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</si>
  <si>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</si>
  <si>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</si>
  <si>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</si>
  <si>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</si>
  <si>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</si>
  <si>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</si>
  <si>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</si>
  <si>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</si>
  <si>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</si>
  <si>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</si>
  <si>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</si>
  <si>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</si>
  <si>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</si>
  <si>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</si>
  <si>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</si>
  <si>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</si>
  <si>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</si>
  <si>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</si>
  <si>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</si>
  <si>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</si>
  <si>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</si>
  <si>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</si>
  <si>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</si>
  <si>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</si>
  <si>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</si>
  <si>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</si>
  <si>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</si>
  <si>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</si>
  <si>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</si>
  <si>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</si>
  <si>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</si>
  <si>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</si>
  <si>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</si>
  <si>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</si>
  <si>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</si>
  <si>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</si>
  <si>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</si>
  <si>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</si>
  <si>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</si>
  <si>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</si>
  <si>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</si>
  <si>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</si>
  <si>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</si>
  <si>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</si>
  <si>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</si>
  <si>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</si>
  <si>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</si>
  <si>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</si>
  <si>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</si>
  <si>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</si>
  <si>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</si>
  <si>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</si>
  <si>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</si>
  <si>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</si>
  <si>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</si>
  <si>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</si>
  <si>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</si>
  <si>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</si>
  <si>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</si>
  <si>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</si>
  <si>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</si>
  <si>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</si>
  <si>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</si>
  <si>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</si>
  <si>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</si>
  <si>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</si>
  <si>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</si>
  <si>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</si>
  <si>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</si>
  <si>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</si>
  <si>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</si>
  <si>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</si>
  <si>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</si>
  <si>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</si>
  <si>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</si>
  <si>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</si>
  <si>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</si>
  <si>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</si>
  <si>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</si>
  <si>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</si>
  <si>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</si>
  <si>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</si>
  <si>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</si>
  <si>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</si>
  <si>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</si>
  <si>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</si>
  <si>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</si>
  <si>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</si>
  <si>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</si>
  <si>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</si>
  <si>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</si>
  <si>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</si>
  <si>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</si>
  <si>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</si>
  <si>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</si>
  <si>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</si>
  <si>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</si>
  <si>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</si>
  <si>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</si>
  <si>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</si>
  <si>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</si>
  <si>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</si>
  <si>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</si>
  <si>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</si>
  <si>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</si>
  <si>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</si>
  <si>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</si>
  <si>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</si>
  <si>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</si>
  <si>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</si>
  <si>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</si>
  <si>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</si>
  <si>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</si>
  <si>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</si>
  <si>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</si>
  <si>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</si>
  <si>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</si>
  <si>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</si>
  <si>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</si>
  <si>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</si>
  <si>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</si>
  <si>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</si>
  <si>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</si>
  <si>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</si>
  <si>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</si>
  <si>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</si>
  <si>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</si>
  <si>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</si>
  <si>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</si>
  <si>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</si>
  <si>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</si>
  <si>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</si>
  <si>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</si>
  <si>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</si>
  <si>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</si>
  <si>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</si>
  <si>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</si>
  <si>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</si>
  <si>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</si>
  <si>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</si>
  <si>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</si>
  <si>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</si>
  <si>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</si>
  <si>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</si>
  <si>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</si>
  <si>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</si>
  <si>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</si>
  <si>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</si>
  <si>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</si>
  <si>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</si>
  <si>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</si>
  <si>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</si>
  <si>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</si>
  <si>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</si>
  <si>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</si>
  <si>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</si>
  <si>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</si>
  <si>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</si>
  <si>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</si>
  <si>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</si>
  <si>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</si>
  <si>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</si>
  <si>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</si>
  <si>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</si>
  <si>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</si>
  <si>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</si>
  <si>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</si>
  <si>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</si>
  <si>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</si>
  <si>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</si>
  <si>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</si>
  <si>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</si>
  <si>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</si>
  <si>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</si>
  <si>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</si>
  <si>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</si>
  <si>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</si>
  <si>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</si>
  <si>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</si>
  <si>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</si>
  <si>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</si>
  <si>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</si>
  <si>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</si>
  <si>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</si>
  <si>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</si>
  <si>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</si>
  <si>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</si>
  <si>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</si>
  <si>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</si>
  <si>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</si>
  <si>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</si>
  <si>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</si>
  <si>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</si>
  <si>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</si>
  <si>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</si>
  <si>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</si>
  <si>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</si>
  <si>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</si>
  <si>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</si>
  <si>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</si>
  <si>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</si>
  <si>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</si>
  <si>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</si>
  <si>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</si>
  <si>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</si>
  <si>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</si>
  <si>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</si>
  <si>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</si>
  <si>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</si>
  <si>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</si>
  <si>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</si>
  <si>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</si>
  <si>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</si>
  <si>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</si>
  <si>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</si>
  <si>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</si>
  <si>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</si>
  <si>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</si>
  <si>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</si>
  <si>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</si>
  <si>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</si>
  <si>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</si>
  <si>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</si>
  <si>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</si>
  <si>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</si>
  <si>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</si>
  <si>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</si>
  <si>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</si>
  <si>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</si>
  <si>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</si>
  <si>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</si>
  <si>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</si>
  <si>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</si>
  <si>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</si>
  <si>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</si>
  <si>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</si>
  <si>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</si>
  <si>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</si>
  <si>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</si>
  <si>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</si>
  <si>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</si>
  <si>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</si>
  <si>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</si>
  <si>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</si>
  <si>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</si>
  <si>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</si>
  <si>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</si>
  <si>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</si>
  <si>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</si>
  <si>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</si>
  <si>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</si>
  <si>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</si>
  <si>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</si>
  <si>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</si>
  <si>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</si>
  <si>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</si>
  <si>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</si>
  <si>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</si>
  <si>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</si>
  <si>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</si>
  <si>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</si>
  <si>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</si>
  <si>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</si>
  <si>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</si>
  <si>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</si>
  <si>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</si>
  <si>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</si>
  <si>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</si>
  <si>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</si>
  <si>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</si>
  <si>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</si>
  <si>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</si>
  <si>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</si>
  <si>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</si>
  <si>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</si>
  <si>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</si>
  <si>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</si>
  <si>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</si>
  <si>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</si>
  <si>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</si>
  <si>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</si>
  <si>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</si>
  <si>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</si>
  <si>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</si>
  <si>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</si>
  <si>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</si>
  <si>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</si>
  <si>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</si>
  <si>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</si>
  <si>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</si>
  <si>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</si>
  <si>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</si>
  <si>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</si>
  <si>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</si>
  <si>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</si>
  <si>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</si>
  <si>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</si>
  <si>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</si>
  <si>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</si>
  <si>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</si>
  <si>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</si>
  <si>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</si>
  <si>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</si>
  <si>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</si>
  <si>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</si>
  <si>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</si>
  <si>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</si>
  <si>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</si>
  <si>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</si>
  <si>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</si>
  <si>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</si>
  <si>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</si>
  <si>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</si>
  <si>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</si>
  <si>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</si>
  <si>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</si>
  <si>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</si>
  <si>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</si>
  <si>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</si>
  <si>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</si>
  <si>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</si>
  <si>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</si>
  <si>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</si>
  <si>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</si>
  <si>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</si>
  <si>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</si>
  <si>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</si>
  <si>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</si>
  <si>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</si>
  <si>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</si>
  <si>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</si>
  <si>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</si>
  <si>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</si>
  <si>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</si>
  <si>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</si>
  <si>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</si>
  <si>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</si>
  <si>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</si>
  <si>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</si>
  <si>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</si>
  <si>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</si>
  <si>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</si>
  <si>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</si>
  <si>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</si>
  <si>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</si>
  <si>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</si>
  <si>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</si>
  <si>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</si>
  <si>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</si>
  <si>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</si>
  <si>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</si>
  <si>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</si>
  <si>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</si>
  <si>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</si>
  <si>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</si>
  <si>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</si>
  <si>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</si>
  <si>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</si>
  <si>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</si>
  <si>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</si>
  <si>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</si>
  <si>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</si>
  <si>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</si>
  <si>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</si>
  <si>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</si>
  <si>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</si>
  <si>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</si>
  <si>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</si>
  <si>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</si>
  <si>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</si>
  <si>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</si>
  <si>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</si>
  <si>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</si>
  <si>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</si>
  <si>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</si>
  <si>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</si>
  <si>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</si>
  <si>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</si>
  <si>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</si>
  <si>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</si>
  <si>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</si>
  <si>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</si>
  <si>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</si>
  <si>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</si>
  <si>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</si>
  <si>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</si>
  <si>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</si>
  <si>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</si>
  <si>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</si>
  <si>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</si>
  <si>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</si>
  <si>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</si>
  <si>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</si>
  <si>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</si>
  <si>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</si>
  <si>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</si>
  <si>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</si>
  <si>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</si>
  <si>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</si>
  <si>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</si>
  <si>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</si>
  <si>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</si>
  <si>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</si>
  <si>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</si>
  <si>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</si>
  <si>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</si>
  <si>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</si>
  <si>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</si>
  <si>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</si>
  <si>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</si>
  <si>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</si>
  <si>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</si>
  <si>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</si>
  <si>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</si>
  <si>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</si>
  <si>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</si>
  <si>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</si>
  <si>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</si>
  <si>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</si>
  <si>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</si>
  <si>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</si>
  <si>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</si>
  <si>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</si>
  <si>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</si>
  <si>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</si>
  <si>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</si>
  <si>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</si>
  <si>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</si>
  <si>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</si>
  <si>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</si>
  <si>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</si>
  <si>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</si>
  <si>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</si>
  <si>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</si>
  <si>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</si>
  <si>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</si>
  <si>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</si>
  <si>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</si>
  <si>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</si>
  <si>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</si>
  <si>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</si>
  <si>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</si>
  <si>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</si>
  <si>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</si>
  <si>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</si>
  <si>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</si>
  <si>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</si>
  <si>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</si>
  <si>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</si>
  <si>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</si>
  <si>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</si>
  <si>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</si>
  <si>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</si>
  <si>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</si>
  <si>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</si>
  <si>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</si>
  <si>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</si>
  <si>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</si>
  <si>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</si>
  <si>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</si>
  <si>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</si>
  <si>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</si>
  <si>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</si>
  <si>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</si>
  <si>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</si>
  <si>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</si>
  <si>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</si>
  <si>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</si>
  <si>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</si>
  <si>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</si>
  <si>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</si>
  <si>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</si>
  <si>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</si>
  <si>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</si>
  <si>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</si>
  <si>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</si>
  <si>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</si>
  <si>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</si>
  <si>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</si>
  <si>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</si>
  <si>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</si>
  <si>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</si>
  <si>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</si>
  <si>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</si>
  <si>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</si>
  <si>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</si>
  <si>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</si>
  <si>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</si>
  <si>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</si>
  <si>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</si>
  <si>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</si>
  <si>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</si>
  <si>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</si>
  <si>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</si>
  <si>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</si>
  <si>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</si>
  <si>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</si>
  <si>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</si>
  <si>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</si>
  <si>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</si>
  <si>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</si>
  <si>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</si>
  <si>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</si>
  <si>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</si>
  <si>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</si>
  <si>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</si>
  <si>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</si>
  <si>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</si>
  <si>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</si>
  <si>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</si>
  <si>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</si>
  <si>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</si>
  <si>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</si>
  <si>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</si>
  <si>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</si>
  <si>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</si>
  <si>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</si>
  <si>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</si>
  <si>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</si>
  <si>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</si>
  <si>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</si>
  <si>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</si>
  <si>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</si>
  <si>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</si>
  <si>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</si>
  <si>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</si>
  <si>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</si>
  <si>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</si>
  <si>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</si>
  <si>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</si>
  <si>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</si>
  <si>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</si>
  <si>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</si>
  <si>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</si>
  <si>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</si>
  <si>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</si>
  <si>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</si>
  <si>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</si>
  <si>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</si>
  <si>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</si>
  <si>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</si>
  <si>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</si>
  <si>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</si>
  <si>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</si>
  <si>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</si>
  <si>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</si>
  <si>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</si>
  <si>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</si>
  <si>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</si>
  <si>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</si>
  <si>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</si>
  <si>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</si>
  <si>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</si>
  <si>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</si>
  <si>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</si>
  <si>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</si>
  <si>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</si>
  <si>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</si>
  <si>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</si>
  <si>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</si>
  <si>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</si>
  <si>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</si>
  <si>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</si>
  <si>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</si>
  <si>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</si>
  <si>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</si>
  <si>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</si>
  <si>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</si>
  <si>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</si>
  <si>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</si>
  <si>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</si>
  <si>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</si>
  <si>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</si>
  <si>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</si>
  <si>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</si>
  <si>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</si>
  <si>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</si>
  <si>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</si>
  <si>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</si>
  <si>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</si>
  <si>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</si>
  <si>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</si>
  <si>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</si>
  <si>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</si>
  <si>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</si>
  <si>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</si>
  <si>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</si>
  <si>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</si>
  <si>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</si>
  <si>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</si>
  <si>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</si>
  <si>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</si>
  <si>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</si>
  <si>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</si>
  <si>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</si>
  <si>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</si>
  <si>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</si>
  <si>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</si>
  <si>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</si>
  <si>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</si>
  <si>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</si>
  <si>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</si>
  <si>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</si>
  <si>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</si>
  <si>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</si>
  <si>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</si>
  <si>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</si>
  <si>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</si>
  <si>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</si>
  <si>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</si>
  <si>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</si>
  <si>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</si>
  <si>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</si>
  <si>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</si>
  <si>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</si>
  <si>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</si>
  <si>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</si>
  <si>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</si>
  <si>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</si>
  <si>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</si>
  <si>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</si>
  <si>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</si>
  <si>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</si>
  <si>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</si>
  <si>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</si>
  <si>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</si>
  <si>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</si>
  <si>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</si>
  <si>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</si>
  <si>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</si>
  <si>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</si>
  <si>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</si>
  <si>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</si>
  <si>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</si>
  <si>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</si>
  <si>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</si>
  <si>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</si>
  <si>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</si>
  <si>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</si>
  <si>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</si>
  <si>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</si>
  <si>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</si>
  <si>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</si>
  <si>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</si>
  <si>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</si>
  <si>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</si>
  <si>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</si>
  <si>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</si>
  <si>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</si>
  <si>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</si>
  <si>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</si>
  <si>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</si>
  <si>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</si>
  <si>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</si>
  <si>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</si>
  <si>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</si>
  <si>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</si>
  <si>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</si>
  <si>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</si>
  <si>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</si>
  <si>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</si>
  <si>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</si>
  <si>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</si>
  <si>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</si>
  <si>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</si>
  <si>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</si>
  <si>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</si>
  <si>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</si>
  <si>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</si>
  <si>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</si>
  <si>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</si>
  <si>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</si>
  <si>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</si>
  <si>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</si>
  <si>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</si>
  <si>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</si>
  <si>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</si>
  <si>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</si>
  <si>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</si>
  <si>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</si>
  <si>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</si>
  <si>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</si>
  <si>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</si>
  <si>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</si>
  <si>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</si>
  <si>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</si>
  <si>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</si>
  <si>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</si>
  <si>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</si>
  <si>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</si>
  <si>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</si>
  <si>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</si>
  <si>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</si>
  <si>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</si>
  <si>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</si>
  <si>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</si>
  <si>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</si>
  <si>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</si>
  <si>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</si>
  <si>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</si>
  <si>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</si>
  <si>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</si>
  <si>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</si>
  <si>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</si>
  <si>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</si>
  <si>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</si>
  <si>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</si>
  <si>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</si>
  <si>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</si>
  <si>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</si>
  <si>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</si>
  <si>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</si>
  <si>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</si>
  <si>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</si>
  <si>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</si>
  <si>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</si>
  <si>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</si>
  <si>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</si>
  <si>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</si>
  <si>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</si>
  <si>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</si>
  <si>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</si>
  <si>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</si>
  <si>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</si>
  <si>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</si>
  <si>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</si>
  <si>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</si>
  <si>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</si>
  <si>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</si>
  <si>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</si>
  <si>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</si>
  <si>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</si>
  <si>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</si>
  <si>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</si>
  <si>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</si>
  <si>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</si>
  <si>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</si>
  <si>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</si>
  <si>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</si>
  <si>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</si>
  <si>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</si>
  <si>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</si>
  <si>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</si>
  <si>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</si>
  <si>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</si>
  <si>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</si>
  <si>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</si>
  <si>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</si>
  <si>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</si>
  <si>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</si>
  <si>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</si>
  <si>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</si>
  <si>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</si>
  <si>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</si>
  <si>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</si>
  <si>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</si>
  <si>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</si>
  <si>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</si>
  <si>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</si>
  <si>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</si>
  <si>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</si>
  <si>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</si>
  <si>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</si>
  <si>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</si>
  <si>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</si>
  <si>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</si>
  <si>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</si>
  <si>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</si>
  <si>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</si>
  <si>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</si>
  <si>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</si>
  <si>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</si>
  <si>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</si>
  <si>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</si>
  <si>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</si>
  <si>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</si>
  <si>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</si>
  <si>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</si>
  <si>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</si>
  <si>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</si>
  <si>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</si>
  <si>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</si>
  <si>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</si>
  <si>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</si>
  <si>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</si>
  <si>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</si>
  <si>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</si>
  <si>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</si>
  <si>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</si>
  <si>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</si>
  <si>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</si>
  <si>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</si>
  <si>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</si>
  <si>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</si>
  <si>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</si>
  <si>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</si>
  <si>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</si>
  <si>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</si>
  <si>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</si>
  <si>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</si>
  <si>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</si>
  <si>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</si>
  <si>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</si>
  <si>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</si>
  <si>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</si>
  <si>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</si>
  <si>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</si>
  <si>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</si>
  <si>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</si>
  <si>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</si>
  <si>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</si>
  <si>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</si>
  <si>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</si>
  <si>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</si>
  <si>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</si>
  <si>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</si>
  <si>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</si>
  <si>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</si>
  <si>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</si>
  <si>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</si>
  <si>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</si>
  <si>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</si>
  <si>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</si>
  <si>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</si>
  <si>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</si>
  <si>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</si>
  <si>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</si>
  <si>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</si>
  <si>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</si>
  <si>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</si>
  <si>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</si>
  <si>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</si>
  <si>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</si>
  <si>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</si>
  <si>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</si>
  <si>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</si>
  <si>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</si>
  <si>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</si>
  <si>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</si>
  <si>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</si>
  <si>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</si>
  <si>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</si>
  <si>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</si>
  <si>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</si>
  <si>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</si>
  <si>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</si>
  <si>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</si>
  <si>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</si>
  <si>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</si>
  <si>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</si>
  <si>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</si>
  <si>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</si>
  <si>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</si>
  <si>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</si>
  <si>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</si>
  <si>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</si>
  <si>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</si>
  <si>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</si>
  <si>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</si>
  <si>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</si>
  <si>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</si>
  <si>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</si>
  <si>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</si>
  <si>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</si>
  <si>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</si>
  <si>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</si>
  <si>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</si>
  <si>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</si>
  <si>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</si>
  <si>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</si>
  <si>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</si>
  <si>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</si>
  <si>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</si>
  <si>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</si>
  <si>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</si>
  <si>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</si>
  <si>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</si>
  <si>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</si>
  <si>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</si>
  <si>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</si>
  <si>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</si>
  <si>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</si>
  <si>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</si>
  <si>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</si>
  <si>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</si>
  <si>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</si>
  <si>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</si>
  <si>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</si>
  <si>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</si>
  <si>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</si>
  <si>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</si>
  <si>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</si>
  <si>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</si>
  <si>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</si>
  <si>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</si>
  <si>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</si>
  <si>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</si>
  <si>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</si>
  <si>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</si>
  <si>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</si>
  <si>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</si>
  <si>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</si>
  <si>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</si>
  <si>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</si>
  <si>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</si>
  <si>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</si>
  <si>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</si>
  <si>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</si>
  <si>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</si>
  <si>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</si>
  <si>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</si>
  <si>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</si>
  <si>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</si>
  <si>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</si>
  <si>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</si>
  <si>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</si>
  <si>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</si>
  <si>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</si>
  <si>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</si>
  <si>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</si>
  <si>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</si>
  <si>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</si>
  <si>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</si>
  <si>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</si>
  <si>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</si>
  <si>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</si>
  <si>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</si>
  <si>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</si>
  <si>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</si>
  <si>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</si>
  <si>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</si>
  <si>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</si>
  <si>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</si>
  <si>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</si>
  <si>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</si>
  <si>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</si>
  <si>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</si>
  <si>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</si>
  <si>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</si>
  <si>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</si>
  <si>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</si>
  <si>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</si>
  <si>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</si>
  <si>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</si>
  <si>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</si>
  <si>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</si>
  <si>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</si>
  <si>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</si>
  <si>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</si>
  <si>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</si>
  <si>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</si>
  <si>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</si>
  <si>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</si>
  <si>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</si>
  <si>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</si>
  <si>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</si>
  <si>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</si>
  <si>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</si>
  <si>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</si>
  <si>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</si>
  <si>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</si>
  <si>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</si>
  <si>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</si>
  <si>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</si>
  <si>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</si>
  <si>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</si>
  <si>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</si>
  <si>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</si>
  <si>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</si>
  <si>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</si>
  <si>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</si>
  <si>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</si>
  <si>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</si>
  <si>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</si>
  <si>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</si>
  <si>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</si>
  <si>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</si>
  <si>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</si>
  <si>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</si>
  <si>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</si>
  <si>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</si>
  <si>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</si>
  <si>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</si>
  <si>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</si>
  <si>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</si>
  <si>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</si>
  <si>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</si>
  <si>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</si>
  <si>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</si>
  <si>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</si>
  <si>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</si>
  <si>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</si>
  <si>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</si>
  <si>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</si>
  <si>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</si>
  <si>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</si>
  <si>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</si>
  <si>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</si>
  <si>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</si>
  <si>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</si>
  <si>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</si>
  <si>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</si>
  <si>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</si>
  <si>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</si>
  <si>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</si>
  <si>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</si>
  <si>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</si>
  <si>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</si>
  <si>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</si>
  <si>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</si>
  <si>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</si>
  <si>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</si>
  <si>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</si>
  <si>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</si>
  <si>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</si>
  <si>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</si>
  <si>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</si>
  <si>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</si>
  <si>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</si>
  <si>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</si>
  <si>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</si>
  <si>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</si>
  <si>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</si>
  <si>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</si>
  <si>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</si>
  <si>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</si>
  <si>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</si>
  <si>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</si>
  <si>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</si>
  <si>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</si>
  <si>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</si>
  <si>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</si>
  <si>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</si>
  <si>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</si>
  <si>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</si>
  <si>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</si>
  <si>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</si>
  <si>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</si>
  <si>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</si>
  <si>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</si>
  <si>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</si>
  <si>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</si>
  <si>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</si>
  <si>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</si>
  <si>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</si>
  <si>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</si>
  <si>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</si>
  <si>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</si>
  <si>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</si>
  <si>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</si>
  <si>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</si>
  <si>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</si>
  <si>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</si>
  <si>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</si>
  <si>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</si>
  <si>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</si>
  <si>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</si>
  <si>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</si>
  <si>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</si>
  <si>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</si>
  <si>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</si>
  <si>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</si>
  <si>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</si>
  <si>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</si>
  <si>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</si>
  <si>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</si>
  <si>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</si>
  <si>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</si>
  <si>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</si>
  <si>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</si>
  <si>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</si>
  <si>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</si>
  <si>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</si>
  <si>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</si>
  <si>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</si>
  <si>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</si>
  <si>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</si>
  <si>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</si>
  <si>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</si>
  <si>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</si>
  <si>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</si>
  <si>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</si>
  <si>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</si>
  <si>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</si>
  <si>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</si>
  <si>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</si>
  <si>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</si>
  <si>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</si>
  <si>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</si>
  <si>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</si>
  <si>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</si>
  <si>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</si>
  <si>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</si>
  <si>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</si>
  <si>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</si>
  <si>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</si>
  <si>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</si>
  <si>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</si>
  <si>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</si>
  <si>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</si>
  <si>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</si>
  <si>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</si>
  <si>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</si>
  <si>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</si>
  <si>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</si>
  <si>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</si>
  <si>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</si>
  <si>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</si>
  <si>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</si>
  <si>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</si>
  <si>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</si>
  <si>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</si>
  <si>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</si>
  <si>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</si>
  <si>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</si>
  <si>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</si>
  <si>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</si>
  <si>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</si>
  <si>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</si>
  <si>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</si>
  <si>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</si>
  <si>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</si>
  <si>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</si>
  <si>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</si>
  <si>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</si>
  <si>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</si>
  <si>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</si>
  <si>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</si>
  <si>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</si>
  <si>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</si>
  <si>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</si>
  <si>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</si>
  <si>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</si>
  <si>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</si>
  <si>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</si>
  <si>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</si>
  <si>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</si>
  <si>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</si>
  <si>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</si>
  <si>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</si>
  <si>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</si>
  <si>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</si>
  <si>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</si>
  <si>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</si>
  <si>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</si>
  <si>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</si>
  <si>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</si>
  <si>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</si>
  <si>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</si>
  <si>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</si>
  <si>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</si>
  <si>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</si>
  <si>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</si>
  <si>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</si>
  <si>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</si>
  <si>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</si>
  <si>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</si>
  <si>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</si>
  <si>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</si>
  <si>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</si>
  <si>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</si>
  <si>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</si>
  <si>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</si>
  <si>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</si>
  <si>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</si>
  <si>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</si>
  <si>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</si>
  <si>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</si>
  <si>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</si>
  <si>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</si>
  <si>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</si>
  <si>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</si>
  <si>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</si>
  <si>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</si>
  <si>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</si>
  <si>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</si>
  <si>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</si>
  <si>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</si>
  <si>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</si>
  <si>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</si>
  <si>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</si>
  <si>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</si>
  <si>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</si>
  <si>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</si>
  <si>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</si>
  <si>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</si>
  <si>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</si>
  <si>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</si>
  <si>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</si>
  <si>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</si>
  <si>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</si>
  <si>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</si>
  <si>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</si>
  <si>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</si>
  <si>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</si>
  <si>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</si>
  <si>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</si>
  <si>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</si>
  <si>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</si>
  <si>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</si>
  <si>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</si>
  <si>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</si>
  <si>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</si>
  <si>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</si>
  <si>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</si>
  <si>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</si>
  <si>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</si>
  <si>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</si>
  <si>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</si>
  <si>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</si>
  <si>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</si>
  <si>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</si>
  <si>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</si>
  <si>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</si>
  <si>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</si>
  <si>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</si>
  <si>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</si>
  <si>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</si>
  <si>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</si>
  <si>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</si>
  <si>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</si>
  <si>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</si>
  <si>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</si>
  <si>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</si>
  <si>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</si>
  <si>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</si>
  <si>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</si>
  <si>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</si>
  <si>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</si>
  <si>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</si>
  <si>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</si>
  <si>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</si>
  <si>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</si>
  <si>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</si>
  <si>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</si>
  <si>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</si>
  <si>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</si>
  <si>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</si>
  <si>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</si>
  <si>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</si>
  <si>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</si>
  <si>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</si>
  <si>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</si>
  <si>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</si>
  <si>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</si>
  <si>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</si>
  <si>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</si>
  <si>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</si>
  <si>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</si>
  <si>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</si>
  <si>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</si>
  <si>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</si>
  <si>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</si>
  <si>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</si>
  <si>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</si>
  <si>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</si>
  <si>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</si>
  <si>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</si>
  <si>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</si>
  <si>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</si>
  <si>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</si>
  <si>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</si>
  <si>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</si>
  <si>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</si>
  <si>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</si>
  <si>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</si>
  <si>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</si>
  <si>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</si>
  <si>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</si>
  <si>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</si>
  <si>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</si>
  <si>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</si>
  <si>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</si>
  <si>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</si>
  <si>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</si>
  <si>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</si>
  <si>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</si>
  <si>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</si>
  <si>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</si>
  <si>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</si>
  <si>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</si>
  <si>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</si>
  <si>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</si>
  <si>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</si>
  <si>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</si>
  <si>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</si>
  <si>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</si>
  <si>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</si>
  <si>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</si>
  <si>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</si>
  <si>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</si>
  <si>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</si>
  <si>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</si>
  <si>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</si>
  <si>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</si>
  <si>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</si>
  <si>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</si>
  <si>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</si>
  <si>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</si>
  <si>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</si>
  <si>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</si>
  <si>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</si>
  <si>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</si>
  <si>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</si>
  <si>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</si>
  <si>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</si>
  <si>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</si>
  <si>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</si>
  <si>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</si>
  <si>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</si>
  <si>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</si>
  <si>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</si>
  <si>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</si>
  <si>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</si>
  <si>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</si>
  <si>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</si>
  <si>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</si>
  <si>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</si>
  <si>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</si>
  <si>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</si>
  <si>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</si>
  <si>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</si>
  <si>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</si>
  <si>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</si>
  <si>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</si>
  <si>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</si>
  <si>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</si>
  <si>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</si>
  <si>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</si>
  <si>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</si>
  <si>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</si>
  <si>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</si>
  <si>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</si>
  <si>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</si>
  <si>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</si>
  <si>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</si>
  <si>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</si>
  <si>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</si>
  <si>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</si>
  <si>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</si>
  <si>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</si>
  <si>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</si>
  <si>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</si>
  <si>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</si>
  <si>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</si>
  <si>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</si>
  <si>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</si>
  <si>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</si>
  <si>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</si>
  <si>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</si>
  <si>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</si>
  <si>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</si>
  <si>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</si>
  <si>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</si>
  <si>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</si>
  <si>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</si>
  <si>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</si>
  <si>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</si>
  <si>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</si>
  <si>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</si>
  <si>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</si>
  <si>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</si>
  <si>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</si>
  <si>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</si>
  <si>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</si>
  <si>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</si>
  <si>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</si>
  <si>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</si>
  <si>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</si>
  <si>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</si>
  <si>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</si>
  <si>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</si>
  <si>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</si>
  <si>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</si>
  <si>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</si>
  <si>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</si>
  <si>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</si>
  <si>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</si>
  <si>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</si>
  <si>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</si>
  <si>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</si>
  <si>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</si>
  <si>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</si>
  <si>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</si>
  <si>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</si>
  <si>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</si>
  <si>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</si>
  <si>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</si>
  <si>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</si>
  <si>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</si>
  <si>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</si>
  <si>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</si>
  <si>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</si>
  <si>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</si>
  <si>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</si>
  <si>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</si>
  <si>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</si>
  <si>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</si>
  <si>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</si>
  <si>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</si>
  <si>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</si>
  <si>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</si>
  <si>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</si>
  <si>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</si>
  <si>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</si>
  <si>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</si>
  <si>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</si>
  <si>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</si>
  <si>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</si>
  <si>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</si>
  <si>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</si>
  <si>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</si>
  <si>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</si>
  <si>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</si>
  <si>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</si>
  <si>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</si>
  <si>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</si>
  <si>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</si>
  <si>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</si>
  <si>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</si>
  <si>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</si>
  <si>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</si>
  <si>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</si>
  <si>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</si>
  <si>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</si>
  <si>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</si>
  <si>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</si>
  <si>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</si>
  <si>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</si>
  <si>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</si>
  <si>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</si>
  <si>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</si>
  <si>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</si>
  <si>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</si>
  <si>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</si>
  <si>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</si>
  <si>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</si>
  <si>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</si>
  <si>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</si>
  <si>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</si>
  <si>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</si>
  <si>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</si>
  <si>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</si>
  <si>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</si>
  <si>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</si>
  <si>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</si>
  <si>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</si>
  <si>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</si>
  <si>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</si>
  <si>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</si>
  <si>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</si>
  <si>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</si>
  <si>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</si>
  <si>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</si>
  <si>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</si>
  <si>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</si>
  <si>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</si>
  <si>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</si>
  <si>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</si>
  <si>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</si>
  <si>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</si>
  <si>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</si>
  <si>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</si>
  <si>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</si>
  <si>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</si>
  <si>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</si>
  <si>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</si>
  <si>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</si>
  <si>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</si>
  <si>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</si>
  <si>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</si>
  <si>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</si>
  <si>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</si>
  <si>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</si>
  <si>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</si>
  <si>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</si>
  <si>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</si>
  <si>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</si>
  <si>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</si>
  <si>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</si>
  <si>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</si>
  <si>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</si>
  <si>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</si>
  <si>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</si>
  <si>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</si>
  <si>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</si>
  <si>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</si>
  <si>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</si>
  <si>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</si>
  <si>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</si>
  <si>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</si>
  <si>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</si>
  <si>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</si>
  <si>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</si>
  <si>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</si>
  <si>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</si>
  <si>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</si>
  <si>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</si>
  <si>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</si>
  <si>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</si>
  <si>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</si>
  <si>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</si>
  <si>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</si>
  <si>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</si>
  <si>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</si>
  <si>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</si>
  <si>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</si>
  <si>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</si>
  <si>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</si>
  <si>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</si>
  <si>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</si>
  <si>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</si>
  <si>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</si>
  <si>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</si>
  <si>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</si>
  <si>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</si>
  <si>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</si>
  <si>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</si>
  <si>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</si>
  <si>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</si>
  <si>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</si>
  <si>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</si>
  <si>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</si>
  <si>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</si>
  <si>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</si>
  <si>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</si>
  <si>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</si>
  <si>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</si>
  <si>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</si>
  <si>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</si>
  <si>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</si>
  <si>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</si>
  <si>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</si>
  <si>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</si>
  <si>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</si>
  <si>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</si>
  <si>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</si>
  <si>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</si>
  <si>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</si>
  <si>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</si>
  <si>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</si>
  <si>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</si>
  <si>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</si>
  <si>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</si>
  <si>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</si>
  <si>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</si>
  <si>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</si>
  <si>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</si>
  <si>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</si>
  <si>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</si>
  <si>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</si>
  <si>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</si>
  <si>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</si>
  <si>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</si>
  <si>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</si>
  <si>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</si>
  <si>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</si>
  <si>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</si>
  <si>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</si>
  <si>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</si>
  <si>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</si>
  <si>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</si>
  <si>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</si>
  <si>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</si>
  <si>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</si>
  <si>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</si>
  <si>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</si>
  <si>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</si>
  <si>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</si>
  <si>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</si>
  <si>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</si>
  <si>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</si>
  <si>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</si>
  <si>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</si>
  <si>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</si>
  <si>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</si>
  <si>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</si>
  <si>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</si>
  <si>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</si>
  <si>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</si>
  <si>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</si>
  <si>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</si>
  <si>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</si>
  <si>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</si>
  <si>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</si>
  <si>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</si>
  <si>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</si>
  <si>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</si>
  <si>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</si>
  <si>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</si>
  <si>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</si>
  <si>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</si>
  <si>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</si>
  <si>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</si>
  <si>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</si>
  <si>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</si>
  <si>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</si>
  <si>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</si>
  <si>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</si>
  <si>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</si>
  <si>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</si>
  <si>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</si>
  <si>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</si>
  <si>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</si>
  <si>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</si>
  <si>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</si>
  <si>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</si>
  <si>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</si>
  <si>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</si>
  <si>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</si>
  <si>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</si>
  <si>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</si>
  <si>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</si>
  <si>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</si>
  <si>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</si>
  <si>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</si>
  <si>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</si>
  <si>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</si>
  <si>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</si>
  <si>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</si>
  <si>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</si>
  <si>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</si>
  <si>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</si>
  <si>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</si>
  <si>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</si>
  <si>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</si>
  <si>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</si>
  <si>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</si>
  <si>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</si>
  <si>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</si>
  <si>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</si>
  <si>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</si>
  <si>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</si>
  <si>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</si>
  <si>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</si>
  <si>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</si>
  <si>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</si>
  <si>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</si>
  <si>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</si>
  <si>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</si>
  <si>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</si>
  <si>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</si>
  <si>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</si>
  <si>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</si>
  <si>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</si>
  <si>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</si>
  <si>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</si>
  <si>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</si>
  <si>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</si>
  <si>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</si>
  <si>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</si>
  <si>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</si>
  <si>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</si>
  <si>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</si>
  <si>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</si>
  <si>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</si>
  <si>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</si>
  <si>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</si>
  <si>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</si>
  <si>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</si>
  <si>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</si>
  <si>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</si>
  <si>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</si>
  <si>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</si>
  <si>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</si>
  <si>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</si>
  <si>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</si>
  <si>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</si>
  <si>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</si>
  <si>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</si>
  <si>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</si>
  <si>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</si>
  <si>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</si>
  <si>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</si>
  <si>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</si>
  <si>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</si>
  <si>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</si>
  <si>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</si>
  <si>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</si>
  <si>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</si>
  <si>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</si>
  <si>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</si>
  <si>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</si>
  <si>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</si>
  <si>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</si>
  <si>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</si>
  <si>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</si>
  <si>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</si>
  <si>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</si>
  <si>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</si>
  <si>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</si>
  <si>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</si>
  <si>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</si>
  <si>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</si>
  <si>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</si>
  <si>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</si>
  <si>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</si>
  <si>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</si>
  <si>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</si>
  <si>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</si>
  <si>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</si>
  <si>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</si>
  <si>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</si>
  <si>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</si>
  <si>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</si>
  <si>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</si>
  <si>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</si>
  <si>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</si>
  <si>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</si>
  <si>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</si>
  <si>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</si>
  <si>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</si>
  <si>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</si>
  <si>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</si>
  <si>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</si>
  <si>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</si>
  <si>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</si>
  <si>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</si>
  <si>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</si>
  <si>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</si>
  <si>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</si>
  <si>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</si>
  <si>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</si>
  <si>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</si>
  <si>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</si>
  <si>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</si>
  <si>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</si>
  <si>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</si>
  <si>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</si>
  <si>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</si>
  <si>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</si>
  <si>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</si>
  <si>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</si>
  <si>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</si>
  <si>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</si>
  <si>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</si>
  <si>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</si>
  <si>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</si>
  <si>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</si>
  <si>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</si>
  <si>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</si>
  <si>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</si>
  <si>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</si>
  <si>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</si>
  <si>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</si>
  <si>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</si>
  <si>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</si>
  <si>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</si>
  <si>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</si>
  <si>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</si>
  <si>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</si>
  <si>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</si>
  <si>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</si>
  <si>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</si>
  <si>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</si>
  <si>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</si>
  <si>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</si>
  <si>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</si>
  <si>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</si>
  <si>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</si>
  <si>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</si>
  <si>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</si>
  <si>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</si>
  <si>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</si>
  <si>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</si>
  <si>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</si>
  <si>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</si>
  <si>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</si>
  <si>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</si>
  <si>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</si>
  <si>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</si>
  <si>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</si>
  <si>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</si>
  <si>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</si>
  <si>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</si>
  <si>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</si>
  <si>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</si>
  <si>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</si>
  <si>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</si>
  <si>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</si>
  <si>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</si>
  <si>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</si>
  <si>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</si>
  <si>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</si>
  <si>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</si>
  <si>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</si>
  <si>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</si>
  <si>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</si>
  <si>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</si>
  <si>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</si>
  <si>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</si>
  <si>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</si>
  <si>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</si>
  <si>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</si>
  <si>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</si>
  <si>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</si>
  <si>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</si>
  <si>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</si>
  <si>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</si>
  <si>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</si>
  <si>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</si>
  <si>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</si>
  <si>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</si>
  <si>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</si>
  <si>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</si>
  <si>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</si>
  <si>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</si>
  <si>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</si>
  <si>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</si>
  <si>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</si>
  <si>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</si>
  <si>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</si>
  <si>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</si>
  <si>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</si>
  <si>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</si>
  <si>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</si>
  <si>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</si>
  <si>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</si>
  <si>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</si>
  <si>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</si>
  <si>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</si>
  <si>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</si>
  <si>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</si>
  <si>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</si>
  <si>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</si>
  <si>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</si>
  <si>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</si>
  <si>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</si>
  <si>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</si>
  <si>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</si>
  <si>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</si>
  <si>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</si>
  <si>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</si>
  <si>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</si>
  <si>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</si>
  <si>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</si>
  <si>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</si>
  <si>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</si>
  <si>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</si>
  <si>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</si>
  <si>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</si>
  <si>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</si>
  <si>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</si>
  <si>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</si>
  <si>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</si>
  <si>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</si>
  <si>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</si>
  <si>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</si>
  <si>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</si>
  <si>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</si>
  <si>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</si>
  <si>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</si>
  <si>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</si>
  <si>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</si>
  <si>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</si>
  <si>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</si>
  <si>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</si>
  <si>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</si>
  <si>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</si>
  <si>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</si>
  <si>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</si>
  <si>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</si>
  <si>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</si>
  <si>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</si>
  <si>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</si>
  <si>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</si>
  <si>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</si>
  <si>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</si>
  <si>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</si>
  <si>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</si>
  <si>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</si>
  <si>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</si>
  <si>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</si>
  <si>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</si>
  <si>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</si>
  <si>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</si>
  <si>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</si>
  <si>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</si>
  <si>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</si>
  <si>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</si>
  <si>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</si>
  <si>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</si>
  <si>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</si>
  <si>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</si>
  <si>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</si>
  <si>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</si>
  <si>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</si>
  <si>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</si>
  <si>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</si>
  <si>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</si>
  <si>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</si>
  <si>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</si>
  <si>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</si>
  <si>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</si>
  <si>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</si>
  <si>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</si>
  <si>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</si>
  <si>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</si>
  <si>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</si>
  <si>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</si>
  <si>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</si>
  <si>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</si>
  <si>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</si>
  <si>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</si>
  <si>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</si>
  <si>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</si>
  <si>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</si>
  <si>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</si>
  <si>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</si>
  <si>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</si>
  <si>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</si>
  <si>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</si>
  <si>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</si>
  <si>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</si>
  <si>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</si>
  <si>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</si>
  <si>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</si>
  <si>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</si>
  <si>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</si>
  <si>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</si>
  <si>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</si>
  <si>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</si>
  <si>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</si>
  <si>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</si>
  <si>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</si>
  <si>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</si>
  <si>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</si>
  <si>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</si>
  <si>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</si>
  <si>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</si>
  <si>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</si>
  <si>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</si>
  <si>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</si>
  <si>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</si>
  <si>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</si>
  <si>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</si>
  <si>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</si>
  <si>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</si>
  <si>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</si>
  <si>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</si>
  <si>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</si>
  <si>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</si>
  <si>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</si>
  <si>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</si>
  <si>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</si>
  <si>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</si>
  <si>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</si>
  <si>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</si>
  <si>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</si>
  <si>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</si>
  <si>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</si>
  <si>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</si>
  <si>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</si>
  <si>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</si>
  <si>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</si>
  <si>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</si>
  <si>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</si>
  <si>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</si>
  <si>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</si>
  <si>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</si>
  <si>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</si>
  <si>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</si>
  <si>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</si>
  <si>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</si>
  <si>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</si>
  <si>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</si>
  <si>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</si>
  <si>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</si>
  <si>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</si>
  <si>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</si>
  <si>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</si>
  <si>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</si>
  <si>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</si>
  <si>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</si>
  <si>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</si>
  <si>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</si>
  <si>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</si>
  <si>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</si>
  <si>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</si>
  <si>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</si>
  <si>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</si>
  <si>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</si>
  <si>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</si>
  <si>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</si>
  <si>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</si>
  <si>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</si>
  <si>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</si>
  <si>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</si>
  <si>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</si>
  <si>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</si>
  <si>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</si>
  <si>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</si>
  <si>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</si>
  <si>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</si>
  <si>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</si>
  <si>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</si>
  <si>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</si>
  <si>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</si>
  <si>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</si>
  <si>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</si>
  <si>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</si>
  <si>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</si>
  <si>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</si>
  <si>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</si>
  <si>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</si>
  <si>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</si>
  <si>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</si>
  <si>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</si>
  <si>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</si>
  <si>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</si>
  <si>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</si>
  <si>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</si>
  <si>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</si>
  <si>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</si>
  <si>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</si>
  <si>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</si>
  <si>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</si>
  <si>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</si>
  <si>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</si>
  <si>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</si>
  <si>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</si>
  <si>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</si>
  <si>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</si>
  <si>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</si>
  <si>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</si>
  <si>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</si>
  <si>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</si>
  <si>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</si>
  <si>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</si>
  <si>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</si>
  <si>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</si>
  <si>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</si>
  <si>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</si>
  <si>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</si>
  <si>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</si>
  <si>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</si>
  <si>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</si>
  <si>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</si>
  <si>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</si>
  <si>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</si>
  <si>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</si>
  <si>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</si>
  <si>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</si>
  <si>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</si>
  <si>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</si>
  <si>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</si>
  <si>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</si>
  <si>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</si>
  <si>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</si>
  <si>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</si>
  <si>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</si>
  <si>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</si>
  <si>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</si>
  <si>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</si>
  <si>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</si>
  <si>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</si>
  <si>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</si>
  <si>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</si>
  <si>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</si>
  <si>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</si>
  <si>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</si>
  <si>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</si>
  <si>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</si>
  <si>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</si>
  <si>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</si>
  <si>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</si>
  <si>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</si>
  <si>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</si>
  <si>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</si>
  <si>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</si>
  <si>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</si>
  <si>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</si>
  <si>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</si>
  <si>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</si>
  <si>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</si>
  <si>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</si>
  <si>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</si>
  <si>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</si>
  <si>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</si>
  <si>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</si>
  <si>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</si>
  <si>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</si>
  <si>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</si>
  <si>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</si>
  <si>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</si>
  <si>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</si>
  <si>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</si>
  <si>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</si>
  <si>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</si>
  <si>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</si>
  <si>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</si>
  <si>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</si>
  <si>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</si>
  <si>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</si>
  <si>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</si>
  <si>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</si>
  <si>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</si>
  <si>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</si>
  <si>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</si>
  <si>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</si>
  <si>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</si>
  <si>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</si>
  <si>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</si>
  <si>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</si>
  <si>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</si>
  <si>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</si>
  <si>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</si>
  <si>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</si>
  <si>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</si>
  <si>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</si>
  <si>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</si>
  <si>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</si>
  <si>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</si>
  <si>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</si>
  <si>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</si>
  <si>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</si>
  <si>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</si>
  <si>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</si>
  <si>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</si>
  <si>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</si>
  <si>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</si>
  <si>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</si>
  <si>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</si>
  <si>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</si>
  <si>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</si>
  <si>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</si>
  <si>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</si>
  <si>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</si>
  <si>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</si>
  <si>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</si>
  <si>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</si>
  <si>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</si>
  <si>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</si>
  <si>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</si>
  <si>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</si>
  <si>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</si>
  <si>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</si>
  <si>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</si>
  <si>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</si>
  <si>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</si>
  <si>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</si>
  <si>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</si>
  <si>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</si>
  <si>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</si>
  <si>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</si>
  <si>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</si>
  <si>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</si>
  <si>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</si>
  <si>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</si>
  <si>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</si>
  <si>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</si>
  <si>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</si>
  <si>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</si>
  <si>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</si>
  <si>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</si>
  <si>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</si>
  <si>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</si>
  <si>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</si>
  <si>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</si>
  <si>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</si>
  <si>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</si>
  <si>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</si>
  <si>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</si>
  <si>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</si>
  <si>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</si>
  <si>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</si>
  <si>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</si>
  <si>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</si>
  <si>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</si>
  <si>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</si>
  <si>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</si>
  <si>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</si>
  <si>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</si>
  <si>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</si>
  <si>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</si>
  <si>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</si>
  <si>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</si>
  <si>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</si>
  <si>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</si>
  <si>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</si>
  <si>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</si>
  <si>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</si>
  <si>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</si>
  <si>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</si>
  <si>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</si>
  <si>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</si>
  <si>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</si>
  <si>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</si>
  <si>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</si>
  <si>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</si>
  <si>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</si>
  <si>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</si>
  <si>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</si>
  <si>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</si>
  <si>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</si>
  <si>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</si>
  <si>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</si>
  <si>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</si>
  <si>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</si>
  <si>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</si>
  <si>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</si>
  <si>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</si>
  <si>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</si>
  <si>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</si>
  <si>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</si>
  <si>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</si>
  <si>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</si>
  <si>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</si>
  <si>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</si>
  <si>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</si>
  <si>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</si>
  <si>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</si>
  <si>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</si>
  <si>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</si>
  <si>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</si>
  <si>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</si>
  <si>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</si>
  <si>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</si>
  <si>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</si>
  <si>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</si>
  <si>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</si>
  <si>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</si>
  <si>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</si>
  <si>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</si>
  <si>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</si>
  <si>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</si>
  <si>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</si>
  <si>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</si>
  <si>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</si>
  <si>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</si>
  <si>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</si>
  <si>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</si>
  <si>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</si>
  <si>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</si>
  <si>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</si>
  <si>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</si>
  <si>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</si>
  <si>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</si>
  <si>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</si>
  <si>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</si>
  <si>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</si>
  <si>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</si>
  <si>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</si>
  <si>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</si>
  <si>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</si>
  <si>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</si>
  <si>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</si>
  <si>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</si>
  <si>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</si>
  <si>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</si>
  <si>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</si>
  <si>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</si>
  <si>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</si>
  <si>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</si>
  <si>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</si>
  <si>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</si>
  <si>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</si>
  <si>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</si>
  <si>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</si>
  <si>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</si>
  <si>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</si>
  <si>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</si>
  <si>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</si>
  <si>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</si>
  <si>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</si>
  <si>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</si>
  <si>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</si>
  <si>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</si>
  <si>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</si>
  <si>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</si>
  <si>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</si>
  <si>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</si>
  <si>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</si>
  <si>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</si>
  <si>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</si>
  <si>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</si>
  <si>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</si>
  <si>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</si>
  <si>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</si>
  <si>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</si>
  <si>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</si>
  <si>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</si>
  <si>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</si>
  <si>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</si>
  <si>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</si>
  <si>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</si>
  <si>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</si>
  <si>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</si>
  <si>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</si>
  <si>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</si>
  <si>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</si>
  <si>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</si>
  <si>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</si>
  <si>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</si>
  <si>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</si>
  <si>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</si>
  <si>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</si>
  <si>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</si>
  <si>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</si>
  <si>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</si>
  <si>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</si>
  <si>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</si>
  <si>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</si>
  <si>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</si>
  <si>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</si>
  <si>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</si>
  <si>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</si>
  <si>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</si>
  <si>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</si>
  <si>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</si>
  <si>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</si>
  <si>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</si>
  <si>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</si>
  <si>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</si>
  <si>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</si>
  <si>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</si>
  <si>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</si>
  <si>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</si>
  <si>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</si>
  <si>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</si>
  <si>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</si>
  <si>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</si>
  <si>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</si>
  <si>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</si>
  <si>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</si>
  <si>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</si>
  <si>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</si>
  <si>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</si>
  <si>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</si>
  <si>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</si>
  <si>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</si>
  <si>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</si>
  <si>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</si>
  <si>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</si>
  <si>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</si>
  <si>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</si>
  <si>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</si>
  <si>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</si>
  <si>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</si>
  <si>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</si>
  <si>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</si>
  <si>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</si>
  <si>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</si>
  <si>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</si>
  <si>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</si>
  <si>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</si>
  <si>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</si>
  <si>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</si>
  <si>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</si>
  <si>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</si>
  <si>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</si>
  <si>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</si>
  <si>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</si>
  <si>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</si>
  <si>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</si>
  <si>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</si>
  <si>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</si>
  <si>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</si>
  <si>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</si>
  <si>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</si>
  <si>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</si>
  <si>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</si>
  <si>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</si>
  <si>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</si>
  <si>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</si>
  <si>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</si>
  <si>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</si>
  <si>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</si>
  <si>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</si>
  <si>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</si>
  <si>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</si>
  <si>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</si>
  <si>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</si>
  <si>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</si>
  <si>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</si>
  <si>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</si>
  <si>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</si>
  <si>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</si>
  <si>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</si>
  <si>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</si>
  <si>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</si>
  <si>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</si>
  <si>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</si>
  <si>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</si>
  <si>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</si>
  <si>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</si>
  <si>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</si>
  <si>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</si>
  <si>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</si>
  <si>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</si>
  <si>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</si>
  <si>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</si>
  <si>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</si>
  <si>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</si>
  <si>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</si>
  <si>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</si>
  <si>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</si>
  <si>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</si>
  <si>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</si>
  <si>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</si>
  <si>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</si>
  <si>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</si>
  <si>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</si>
  <si>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</si>
  <si>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</si>
  <si>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</si>
  <si>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</si>
  <si>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</si>
  <si>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</si>
  <si>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</si>
  <si>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</si>
  <si>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</si>
  <si>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</si>
  <si>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</si>
  <si>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</si>
  <si>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</si>
  <si>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</si>
  <si>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</si>
  <si>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</si>
  <si>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</si>
  <si>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</si>
  <si>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</si>
  <si>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</si>
  <si>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</si>
  <si>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</si>
  <si>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</si>
  <si>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</si>
  <si>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</si>
  <si>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</si>
  <si>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</si>
  <si>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</si>
  <si>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</si>
  <si>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</si>
  <si>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</si>
  <si>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</si>
  <si>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</si>
  <si>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</si>
  <si>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</si>
  <si>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</si>
  <si>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</si>
  <si>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</si>
  <si>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</si>
  <si>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</si>
  <si>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</si>
  <si>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</si>
  <si>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</si>
  <si>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</si>
  <si>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</si>
  <si>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</si>
  <si>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</si>
  <si>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</si>
  <si>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</si>
  <si>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</si>
  <si>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</si>
  <si>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</si>
  <si>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</si>
  <si>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</si>
  <si>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</si>
  <si>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</si>
  <si>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</si>
  <si>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</si>
  <si>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</si>
  <si>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</si>
  <si>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</si>
  <si>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</si>
  <si>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</si>
  <si>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</si>
  <si>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</si>
  <si>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</si>
  <si>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</si>
  <si>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</si>
  <si>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</si>
  <si>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</si>
  <si>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</si>
  <si>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</si>
  <si>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</si>
  <si>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</si>
  <si>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</si>
  <si>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</si>
  <si>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</si>
  <si>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</si>
  <si>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</si>
  <si>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</si>
  <si>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</si>
  <si>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</si>
  <si>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</si>
  <si>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</si>
  <si>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</si>
  <si>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</si>
  <si>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</si>
  <si>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</si>
  <si>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</si>
  <si>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</si>
  <si>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</si>
  <si>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</si>
  <si>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</si>
  <si>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</si>
  <si>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</si>
  <si>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</si>
  <si>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</si>
  <si>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</si>
  <si>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</si>
  <si>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</si>
  <si>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</si>
  <si>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</si>
  <si>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</si>
  <si>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</si>
  <si>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</si>
  <si>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</si>
  <si>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</si>
  <si>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</si>
  <si>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</si>
  <si>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</si>
  <si>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</si>
  <si>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</si>
  <si>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</si>
  <si>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</si>
  <si>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</si>
  <si>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</si>
  <si>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</si>
  <si>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</si>
  <si>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</si>
  <si>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</si>
  <si>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</si>
  <si>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</si>
  <si>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</si>
  <si>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</si>
  <si>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</si>
  <si>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</si>
  <si>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</si>
  <si>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</si>
  <si>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</si>
  <si>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</si>
  <si>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</si>
  <si>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</si>
  <si>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</si>
  <si>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</si>
  <si>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</si>
  <si>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</si>
  <si>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</si>
  <si>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</si>
  <si>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</si>
  <si>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</si>
  <si>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</si>
  <si>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</si>
  <si>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</si>
  <si>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</si>
  <si>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</si>
  <si>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</si>
  <si>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</si>
  <si>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</si>
  <si>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</si>
  <si>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</si>
  <si>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</si>
  <si>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</si>
  <si>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</si>
  <si>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</si>
  <si>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</si>
  <si>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</si>
  <si>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</si>
  <si>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</si>
  <si>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</si>
  <si>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</si>
  <si>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</si>
  <si>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</si>
  <si>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</si>
  <si>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</si>
  <si>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</si>
  <si>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</si>
  <si>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</si>
  <si>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</si>
  <si>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</si>
  <si>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</si>
  <si>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</si>
  <si>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</si>
  <si>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</si>
  <si>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</si>
  <si>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</si>
  <si>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</si>
  <si>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</si>
  <si>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</si>
  <si>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</si>
  <si>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</si>
  <si>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</si>
  <si>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</si>
  <si>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</si>
  <si>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</si>
  <si>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</si>
  <si>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</si>
  <si>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</si>
  <si>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</si>
  <si>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</si>
  <si>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</si>
  <si>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</si>
  <si>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</si>
  <si>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</si>
  <si>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</si>
  <si>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</si>
  <si>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</si>
  <si>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</si>
  <si>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</si>
  <si>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</si>
  <si>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</si>
  <si>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</si>
  <si>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</si>
  <si>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</si>
  <si>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</si>
  <si>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</si>
  <si>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</si>
  <si>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</si>
  <si>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</si>
  <si>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</si>
  <si>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</si>
  <si>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</si>
  <si>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</si>
  <si>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</si>
  <si>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</si>
  <si>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</si>
  <si>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</si>
  <si>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</si>
  <si>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</si>
  <si>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</si>
  <si>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</si>
  <si>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</si>
  <si>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</si>
  <si>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</si>
  <si>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</si>
  <si>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</si>
  <si>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</si>
  <si>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</si>
  <si>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</si>
  <si>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</si>
  <si>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</si>
  <si>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</si>
  <si>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</si>
  <si>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</si>
  <si>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</si>
  <si>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</si>
  <si>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</si>
  <si>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</si>
  <si>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</si>
  <si>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</si>
  <si>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</si>
  <si>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</si>
  <si>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</si>
  <si>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</si>
  <si>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</si>
  <si>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</si>
  <si>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</si>
  <si>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</si>
  <si>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</si>
  <si>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</si>
  <si>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</si>
  <si>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</si>
  <si>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</si>
  <si>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</si>
  <si>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</si>
  <si>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</si>
  <si>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</si>
  <si>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</si>
  <si>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</si>
  <si>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</si>
  <si>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</si>
  <si>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</si>
  <si>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</si>
  <si>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</si>
  <si>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</si>
  <si>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</si>
  <si>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</si>
  <si>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</si>
  <si>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</si>
  <si>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</si>
  <si>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</si>
  <si>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</si>
  <si>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</si>
  <si>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</si>
  <si>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</si>
  <si>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</si>
  <si>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</si>
  <si>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</si>
  <si>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</si>
  <si>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</si>
  <si>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</si>
  <si>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</si>
  <si>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</si>
  <si>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</si>
  <si>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</si>
  <si>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</si>
  <si>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</si>
  <si>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</si>
  <si>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</si>
  <si>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</si>
  <si>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</si>
  <si>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</si>
  <si>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</si>
  <si>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</si>
  <si>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</si>
  <si>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</si>
  <si>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</si>
  <si>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</si>
  <si>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</si>
  <si>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</si>
  <si>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</si>
  <si>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</si>
  <si>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</si>
  <si>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</si>
  <si>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</si>
  <si>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</si>
  <si>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</si>
  <si>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</si>
  <si>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</si>
  <si>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</si>
  <si>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</si>
  <si>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</si>
  <si>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</si>
  <si>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</si>
  <si>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</si>
  <si>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</si>
  <si>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</si>
  <si>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</si>
  <si>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</si>
  <si>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</si>
  <si>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</si>
  <si>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</si>
  <si>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</si>
  <si>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</si>
  <si>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</si>
  <si>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</si>
  <si>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</si>
  <si>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</si>
  <si>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</si>
  <si>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</si>
  <si>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</si>
  <si>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</si>
  <si>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</si>
  <si>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</si>
  <si>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</si>
  <si>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</si>
  <si>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</si>
  <si>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</si>
  <si>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</si>
  <si>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</si>
  <si>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</si>
  <si>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</si>
  <si>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</si>
  <si>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</si>
  <si>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</si>
  <si>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</si>
  <si>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</si>
  <si>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</si>
  <si>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</si>
  <si>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</si>
  <si>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</si>
  <si>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</si>
  <si>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</si>
  <si>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</si>
  <si>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</si>
  <si>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</si>
  <si>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</si>
  <si>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</si>
  <si>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</si>
  <si>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</si>
  <si>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</si>
  <si>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</si>
  <si>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</si>
  <si>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</si>
  <si>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</si>
  <si>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</si>
  <si>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</si>
  <si>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</si>
  <si>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</si>
  <si>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</si>
  <si>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</si>
  <si>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</si>
  <si>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</si>
  <si>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</si>
  <si>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</si>
  <si>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</si>
  <si>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</si>
  <si>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</si>
  <si>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</si>
  <si>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</si>
  <si>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</si>
  <si>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</si>
  <si>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</si>
  <si>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</si>
  <si>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</si>
  <si>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</si>
  <si>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</si>
  <si>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</si>
  <si>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</si>
  <si>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</si>
  <si>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</si>
  <si>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</si>
  <si>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</si>
  <si>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</si>
  <si>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</si>
  <si>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</si>
  <si>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</si>
  <si>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</si>
  <si>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</si>
  <si>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</si>
  <si>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</si>
  <si>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</si>
  <si>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</si>
  <si>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</si>
  <si>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</si>
  <si>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</si>
  <si>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</si>
  <si>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</si>
  <si>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</si>
  <si>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</si>
  <si>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</si>
  <si>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</si>
  <si>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</si>
  <si>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</si>
  <si>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</si>
  <si>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</si>
  <si>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</si>
  <si>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</si>
  <si>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</si>
  <si>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</si>
  <si>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</si>
  <si>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</si>
  <si>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</si>
  <si>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</si>
  <si>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</si>
  <si>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</si>
  <si>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</si>
  <si>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</si>
  <si>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</si>
  <si>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</si>
  <si>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</si>
  <si>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</si>
  <si>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</si>
  <si>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</si>
  <si>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</si>
  <si>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</si>
  <si>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</si>
  <si>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</si>
  <si>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</si>
  <si>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</si>
  <si>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</si>
  <si>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</si>
  <si>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</si>
  <si>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</si>
  <si>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</si>
  <si>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</si>
  <si>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</si>
  <si>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</si>
  <si>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</si>
  <si>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</si>
  <si>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</si>
  <si>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</si>
  <si>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</si>
  <si>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</si>
  <si>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</si>
  <si>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</si>
  <si>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</si>
  <si>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</si>
  <si>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</si>
  <si>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</si>
  <si>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</si>
  <si>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</si>
  <si>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</si>
  <si>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</si>
  <si>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</si>
  <si>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</si>
  <si>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</si>
  <si>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</si>
  <si>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</si>
  <si>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</si>
  <si>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</si>
  <si>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</si>
  <si>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</si>
  <si>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</si>
  <si>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</si>
  <si>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</si>
  <si>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</si>
  <si>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</si>
  <si>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</si>
  <si>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</si>
  <si>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</si>
  <si>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</si>
  <si>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</si>
  <si>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</si>
  <si>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</si>
  <si>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</si>
  <si>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</si>
  <si>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</si>
  <si>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</si>
  <si>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</si>
  <si>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</si>
  <si>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</si>
  <si>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</si>
  <si>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</si>
  <si>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</si>
  <si>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</si>
  <si>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</si>
  <si>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</si>
  <si>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</si>
  <si>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</si>
  <si>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</si>
  <si>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</si>
  <si>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</si>
  <si>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</si>
  <si>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</si>
  <si>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</si>
  <si>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</si>
  <si>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</si>
  <si>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</si>
  <si>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</si>
  <si>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</si>
  <si>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</si>
  <si>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</si>
  <si>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</si>
  <si>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</si>
  <si>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</si>
  <si>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</si>
  <si>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</si>
  <si>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</si>
  <si>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</si>
  <si>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</si>
  <si>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</si>
  <si>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</si>
  <si>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</si>
  <si>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</si>
  <si>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</si>
  <si>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</si>
  <si>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</si>
  <si>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</si>
  <si>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</si>
  <si>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</si>
  <si>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</si>
  <si>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</si>
  <si>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</si>
  <si>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</si>
  <si>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</si>
  <si>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</si>
  <si>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</si>
  <si>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</si>
  <si>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</si>
  <si>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</si>
  <si>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</si>
  <si>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</si>
  <si>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</si>
  <si>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</si>
  <si>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</si>
  <si>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</si>
  <si>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</si>
  <si>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</si>
  <si>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</si>
  <si>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</si>
  <si>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</si>
  <si>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</si>
  <si>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</si>
  <si>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</si>
  <si>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</si>
  <si>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</si>
  <si>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</si>
  <si>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</si>
  <si>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</si>
  <si>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</si>
  <si>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</si>
  <si>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</si>
  <si>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</si>
  <si>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</si>
  <si>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</si>
  <si>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</si>
  <si>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</si>
  <si>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</si>
  <si>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</si>
  <si>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</si>
  <si>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</si>
  <si>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</si>
  <si>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</si>
  <si>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</si>
  <si>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</si>
  <si>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</si>
  <si>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</si>
  <si>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</si>
  <si>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</si>
  <si>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</si>
  <si>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</si>
  <si>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</si>
  <si>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</si>
  <si>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</si>
  <si>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</si>
  <si>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</si>
  <si>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</si>
  <si>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</si>
  <si>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</si>
  <si>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</si>
  <si>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</si>
  <si>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</si>
  <si>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</si>
  <si>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</si>
  <si>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</si>
  <si>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</si>
  <si>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</si>
  <si>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</si>
  <si>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</si>
  <si>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</si>
  <si>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</si>
  <si>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</si>
  <si>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</si>
  <si>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</si>
  <si>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</si>
  <si>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</si>
  <si>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</si>
  <si>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</si>
  <si>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</si>
  <si>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</si>
  <si>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</si>
  <si>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</si>
  <si>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</si>
  <si>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</si>
  <si>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</si>
  <si>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</si>
  <si>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</si>
  <si>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</si>
  <si>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</si>
  <si>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</si>
  <si>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</si>
  <si>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</si>
  <si>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</si>
  <si>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</si>
  <si>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</si>
  <si>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</si>
  <si>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</si>
  <si>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</si>
  <si>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</si>
  <si>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</si>
  <si>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</si>
  <si>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</si>
  <si>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</si>
  <si>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</si>
  <si>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</si>
  <si>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</si>
  <si>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</si>
  <si>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</si>
  <si>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</si>
  <si>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</si>
  <si>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</si>
  <si>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</si>
  <si>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</si>
  <si>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</si>
  <si>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</si>
  <si>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</si>
  <si>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</si>
  <si>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</si>
  <si>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</si>
  <si>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</si>
  <si>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</si>
  <si>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</si>
  <si>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</si>
  <si>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</si>
  <si>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</si>
  <si>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</si>
  <si>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</si>
  <si>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</si>
  <si>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</si>
  <si>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</si>
  <si>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</si>
  <si>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</si>
  <si>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</si>
  <si>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</si>
  <si>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</si>
  <si>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</si>
  <si>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</si>
  <si>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</si>
  <si>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</si>
  <si>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</si>
  <si>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</si>
  <si>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</si>
  <si>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</si>
  <si>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</si>
  <si>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</si>
  <si>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</si>
  <si>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</si>
  <si>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</si>
  <si>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</si>
  <si>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</si>
  <si>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</si>
  <si>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</si>
  <si>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</si>
  <si>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</si>
  <si>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</si>
  <si>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</si>
  <si>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</si>
  <si>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</si>
  <si>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</si>
  <si>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</si>
  <si>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</si>
  <si>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</si>
  <si>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</si>
  <si>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</si>
  <si>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</si>
  <si>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</si>
  <si>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</si>
  <si>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</si>
  <si>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</si>
  <si>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</si>
  <si>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</si>
  <si>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</si>
  <si>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</si>
  <si>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</si>
  <si>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</si>
  <si>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</si>
  <si>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</si>
  <si>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</si>
  <si>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</si>
  <si>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</si>
  <si>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</si>
  <si>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</si>
  <si>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</si>
  <si>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</si>
  <si>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</si>
  <si>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</si>
  <si>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</si>
  <si>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</si>
  <si>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</si>
  <si>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</si>
  <si>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</si>
  <si>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</si>
  <si>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</si>
  <si>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</si>
  <si>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</si>
  <si>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</si>
  <si>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</si>
  <si>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</si>
  <si>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</si>
  <si>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</si>
  <si>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</si>
  <si>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</si>
  <si>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</si>
  <si>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</si>
  <si>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</si>
  <si>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</si>
  <si>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</si>
  <si>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</si>
  <si>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</si>
  <si>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</si>
  <si>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</si>
  <si>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</si>
  <si>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</si>
  <si>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</si>
  <si>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</si>
  <si>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</si>
  <si>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</si>
  <si>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</si>
  <si>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</si>
  <si>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</si>
  <si>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</si>
  <si>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</si>
  <si>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</si>
  <si>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</si>
  <si>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</si>
  <si>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</si>
  <si>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</si>
  <si>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</si>
  <si>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</si>
  <si>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</si>
  <si>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</si>
  <si>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</si>
  <si>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</si>
  <si>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</si>
  <si>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</si>
  <si>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</si>
  <si>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</si>
  <si>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</si>
  <si>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</si>
  <si>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</si>
  <si>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</si>
  <si>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</si>
  <si>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</si>
  <si>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</si>
  <si>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</si>
  <si>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</si>
  <si>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</si>
  <si>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</si>
  <si>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</si>
  <si>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</si>
  <si>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</si>
  <si>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</si>
  <si>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</si>
  <si>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</si>
  <si>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</si>
  <si>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</si>
  <si>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</si>
  <si>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</si>
  <si>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</si>
  <si>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</si>
  <si>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</si>
  <si>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</si>
  <si>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</si>
  <si>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</si>
  <si>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</si>
  <si>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</si>
  <si>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</si>
  <si>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</si>
  <si>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</si>
  <si>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</si>
  <si>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</si>
  <si>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</si>
  <si>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</si>
  <si>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</si>
  <si>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</si>
  <si>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</si>
  <si>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</si>
  <si>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</si>
  <si>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</si>
  <si>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</si>
  <si>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</si>
  <si>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</si>
  <si>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</si>
  <si>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</si>
  <si>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</si>
  <si>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</si>
  <si>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</si>
  <si>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</si>
  <si>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</si>
  <si>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</si>
  <si>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</si>
  <si>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</si>
  <si>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</si>
  <si>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</si>
  <si>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</si>
  <si>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</si>
  <si>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</si>
  <si>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</si>
  <si>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</si>
  <si>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</si>
  <si>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</si>
  <si>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</si>
  <si>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</si>
  <si>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</si>
  <si>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</si>
  <si>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</si>
  <si>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</si>
  <si>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</si>
  <si>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</si>
  <si>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</si>
  <si>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</si>
  <si>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</si>
  <si>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</si>
  <si>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</si>
  <si>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</si>
  <si>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</si>
  <si>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</si>
  <si>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</si>
  <si>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</si>
  <si>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</si>
  <si>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</si>
  <si>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</si>
  <si>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</si>
  <si>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</si>
  <si>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</si>
  <si>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</si>
  <si>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</si>
  <si>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</si>
  <si>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</si>
  <si>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</si>
  <si>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</si>
  <si>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</si>
  <si>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</si>
  <si>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</si>
  <si>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</si>
  <si>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</si>
  <si>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</si>
  <si>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</si>
  <si>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</si>
  <si>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</si>
  <si>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</si>
  <si>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</si>
  <si>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</si>
  <si>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</si>
  <si>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</si>
  <si>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</si>
  <si>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</si>
  <si>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</si>
  <si>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</si>
  <si>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</si>
  <si>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</si>
  <si>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</si>
  <si>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</si>
  <si>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</si>
  <si>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</si>
  <si>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</si>
  <si>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</si>
  <si>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</si>
  <si>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</si>
  <si>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</si>
  <si>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</si>
  <si>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</si>
  <si>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</si>
  <si>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</si>
  <si>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</si>
  <si>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</si>
  <si>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</si>
  <si>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</si>
  <si>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</si>
  <si>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</si>
  <si>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</si>
  <si>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</si>
  <si>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</si>
  <si>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</si>
  <si>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</si>
  <si>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</si>
  <si>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</si>
  <si>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</si>
  <si>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</si>
  <si>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</si>
  <si>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</si>
  <si>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</si>
  <si>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</si>
  <si>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</si>
  <si>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</si>
  <si>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</si>
  <si>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</si>
  <si>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</si>
  <si>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</si>
  <si>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</si>
  <si>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</si>
  <si>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</si>
  <si>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</si>
  <si>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</si>
  <si>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</si>
  <si>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</si>
  <si>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</si>
  <si>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</si>
  <si>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</si>
  <si>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</si>
  <si>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</si>
  <si>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</si>
  <si>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</si>
  <si>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</si>
  <si>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</si>
  <si>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</si>
  <si>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</si>
  <si>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</si>
  <si>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</si>
  <si>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</si>
  <si>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</si>
  <si>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</si>
  <si>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</si>
  <si>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</si>
  <si>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</si>
  <si>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</si>
  <si>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</si>
  <si>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</si>
  <si>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</si>
  <si>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</si>
  <si>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</si>
  <si>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</si>
  <si>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</si>
  <si>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</si>
  <si>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</si>
  <si>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</si>
  <si>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</si>
  <si>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</si>
  <si>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</si>
  <si>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</si>
  <si>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</si>
  <si>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</si>
  <si>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</si>
  <si>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</si>
  <si>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</si>
  <si>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</si>
  <si>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</si>
  <si>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</si>
  <si>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</si>
  <si>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</si>
  <si>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</si>
  <si>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</si>
  <si>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</si>
  <si>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</si>
  <si>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</si>
  <si>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</si>
  <si>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</si>
  <si>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</si>
  <si>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</si>
  <si>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</si>
  <si>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</si>
  <si>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</si>
  <si>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</si>
  <si>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</si>
  <si>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</si>
  <si>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</si>
  <si>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</si>
  <si>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</si>
  <si>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</si>
  <si>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</si>
  <si>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</si>
  <si>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</si>
  <si>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</si>
  <si>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</si>
  <si>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</si>
  <si>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</si>
  <si>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</si>
  <si>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</si>
  <si>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</si>
  <si>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</si>
  <si>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</si>
  <si>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</si>
  <si>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</si>
  <si>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</si>
  <si>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</si>
  <si>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</si>
  <si>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</si>
  <si>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</si>
  <si>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</si>
  <si>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</si>
  <si>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</si>
  <si>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</si>
  <si>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</si>
  <si>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</si>
  <si>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</si>
  <si>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</si>
  <si>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</si>
  <si>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</si>
  <si>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</si>
  <si>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</si>
  <si>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</si>
  <si>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</si>
  <si>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</si>
  <si>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</si>
  <si>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</si>
  <si>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</si>
  <si>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</si>
  <si>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</si>
  <si>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</si>
  <si>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</si>
  <si>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</si>
  <si>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</si>
  <si>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</si>
  <si>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</si>
  <si>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</si>
  <si>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</si>
  <si>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</si>
  <si>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</si>
  <si>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</si>
  <si>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</si>
  <si>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</si>
  <si>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</si>
  <si>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</si>
  <si>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</si>
  <si>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</si>
  <si>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</si>
  <si>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</si>
  <si>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</si>
  <si>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</si>
  <si>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</si>
  <si>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</si>
  <si>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</si>
  <si>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</si>
  <si>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</si>
  <si>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</si>
  <si>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</si>
  <si>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</si>
  <si>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</si>
  <si>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</si>
  <si>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</si>
  <si>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</si>
  <si>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</si>
  <si>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</si>
  <si>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</si>
  <si>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</si>
  <si>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</si>
  <si>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</si>
  <si>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</si>
  <si>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</si>
  <si>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</si>
  <si>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</si>
  <si>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</si>
  <si>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</si>
  <si>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</si>
  <si>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</si>
  <si>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</si>
  <si>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</si>
  <si>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</si>
  <si>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</si>
  <si>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</si>
  <si>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</si>
  <si>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</si>
  <si>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</si>
  <si>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</si>
  <si>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</si>
  <si>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</si>
  <si>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</si>
  <si>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</si>
  <si>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</si>
  <si>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</si>
  <si>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</si>
  <si>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</si>
  <si>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</si>
  <si>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</si>
  <si>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</si>
  <si>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</si>
  <si>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</si>
  <si>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</si>
  <si>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</si>
  <si>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</si>
  <si>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</si>
  <si>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</si>
  <si>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</si>
  <si>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</si>
  <si>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</si>
  <si>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</si>
  <si>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</si>
  <si>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</si>
  <si>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</si>
  <si>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</si>
  <si>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</si>
  <si>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</si>
  <si>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</si>
  <si>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</si>
  <si>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</si>
  <si>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</si>
  <si>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</si>
  <si>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</si>
  <si>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</si>
  <si>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</si>
  <si>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</si>
  <si>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</si>
  <si>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</si>
  <si>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</si>
  <si>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</si>
  <si>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</si>
  <si>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</si>
  <si>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</si>
  <si>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</si>
  <si>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</si>
  <si>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</si>
  <si>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</si>
  <si>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</si>
  <si>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</si>
  <si>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</si>
  <si>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</si>
  <si>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</si>
  <si>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</si>
  <si>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</si>
  <si>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</si>
  <si>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</si>
  <si>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</si>
  <si>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</si>
  <si>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</si>
  <si>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</si>
  <si>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</si>
  <si>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</si>
  <si>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</si>
  <si>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</si>
  <si>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</si>
  <si>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</si>
  <si>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</si>
  <si>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</si>
  <si>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</si>
  <si>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</si>
  <si>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</si>
  <si>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</si>
  <si>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</si>
  <si>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</si>
  <si>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</si>
  <si>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</si>
  <si>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</si>
  <si>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</si>
  <si>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</si>
  <si>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</si>
  <si>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</si>
  <si>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</si>
  <si>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</si>
  <si>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</si>
  <si>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</si>
  <si>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</si>
  <si>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</si>
  <si>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</si>
  <si>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</si>
  <si>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</si>
  <si>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</si>
  <si>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</si>
  <si>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</si>
  <si>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</si>
  <si>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</si>
  <si>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</si>
  <si>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</si>
  <si>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</si>
  <si>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</si>
  <si>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</si>
  <si>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</si>
  <si>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</si>
  <si>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</si>
  <si>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</si>
  <si>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</si>
  <si>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</si>
  <si>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</si>
  <si>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</si>
  <si>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</si>
  <si>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</si>
  <si>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</si>
  <si>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</si>
  <si>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</si>
  <si>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</si>
  <si>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</si>
  <si>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</si>
  <si>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</si>
  <si>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</si>
  <si>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</si>
  <si>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</si>
  <si>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</si>
  <si>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</si>
  <si>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</si>
  <si>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</si>
  <si>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</si>
  <si>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</si>
  <si>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</si>
  <si>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</si>
  <si>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</si>
  <si>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</si>
  <si>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</si>
  <si>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</si>
  <si>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</si>
  <si>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</si>
  <si>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</si>
  <si>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</si>
  <si>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</si>
  <si>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</si>
  <si>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</si>
  <si>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</si>
  <si>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</si>
  <si>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</si>
  <si>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</si>
  <si>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</si>
  <si>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</si>
  <si>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</si>
  <si>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</si>
  <si>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</si>
  <si>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</si>
  <si>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</si>
  <si>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</si>
  <si>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</si>
  <si>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</si>
  <si>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</si>
  <si>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</si>
  <si>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</si>
  <si>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</si>
  <si>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</si>
  <si>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</si>
  <si>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</si>
  <si>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</si>
  <si>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</si>
  <si>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</si>
  <si>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</si>
  <si>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</si>
  <si>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</si>
  <si>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</si>
  <si>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</si>
  <si>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</si>
  <si>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</si>
  <si>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</si>
  <si>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</si>
  <si>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</si>
  <si>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</si>
  <si>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</si>
  <si>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</si>
  <si>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</si>
  <si>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</si>
  <si>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</si>
  <si>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</si>
  <si>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</si>
  <si>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</si>
  <si>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</si>
  <si>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</si>
  <si>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</si>
  <si>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</si>
  <si>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</si>
  <si>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</si>
  <si>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</si>
  <si>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</si>
  <si>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</si>
  <si>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</si>
  <si>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</si>
  <si>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</si>
  <si>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</si>
  <si>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</si>
  <si>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</si>
  <si>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</si>
  <si>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</si>
  <si>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</si>
  <si>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</si>
  <si>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</si>
  <si>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</si>
  <si>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</si>
  <si>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</si>
  <si>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</si>
  <si>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</si>
  <si>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</si>
  <si>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</si>
  <si>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</si>
  <si>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</si>
  <si>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</si>
  <si>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</si>
  <si>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</si>
  <si>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</si>
  <si>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</si>
  <si>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</si>
  <si>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</si>
  <si>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</si>
  <si>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</si>
  <si>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</si>
  <si>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</si>
  <si>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</si>
  <si>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</si>
  <si>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</si>
  <si>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</si>
  <si>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</si>
  <si>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</si>
  <si>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</si>
  <si>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</si>
  <si>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</si>
  <si>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</si>
  <si>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</si>
  <si>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</si>
  <si>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</si>
  <si>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</si>
  <si>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</si>
  <si>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</si>
  <si>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</si>
  <si>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</si>
  <si>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</si>
  <si>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</si>
  <si>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</si>
  <si>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</si>
  <si>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</si>
  <si>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</si>
  <si>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</si>
  <si>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</si>
  <si>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</si>
  <si>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</si>
  <si>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</si>
  <si>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</si>
  <si>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</si>
  <si>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</si>
  <si>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</si>
  <si>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</si>
  <si>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</si>
  <si>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</si>
  <si>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</si>
  <si>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</si>
  <si>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</si>
  <si>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</si>
  <si>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</si>
  <si>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</si>
  <si>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</si>
  <si>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</si>
  <si>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</si>
  <si>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</si>
  <si>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</si>
  <si>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</si>
  <si>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</si>
  <si>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</si>
  <si>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</si>
  <si>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</si>
  <si>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</si>
  <si>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</si>
  <si>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</si>
  <si>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</si>
  <si>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</si>
  <si>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</si>
  <si>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</si>
  <si>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</si>
  <si>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</si>
  <si>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</si>
  <si>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</si>
  <si>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</si>
  <si>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</si>
  <si>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</si>
  <si>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</si>
  <si>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</si>
  <si>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</si>
  <si>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</si>
  <si>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</si>
  <si>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</si>
  <si>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</si>
  <si>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</si>
  <si>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</si>
  <si>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</si>
  <si>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</si>
  <si>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</si>
  <si>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</si>
  <si>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</si>
  <si>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</si>
  <si>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</si>
  <si>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</si>
  <si>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</si>
  <si>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</si>
  <si>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</si>
  <si>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</si>
  <si>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</si>
  <si>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</si>
  <si>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</si>
  <si>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</si>
  <si>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</si>
  <si>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</si>
  <si>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</si>
  <si>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</si>
  <si>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</si>
  <si>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</si>
  <si>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</si>
  <si>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</si>
  <si>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</si>
  <si>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</si>
  <si>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</si>
  <si>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</si>
  <si>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</si>
  <si>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</si>
  <si>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</si>
  <si>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</si>
  <si>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</si>
  <si>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</si>
  <si>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</si>
  <si>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</si>
  <si>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</si>
  <si>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</si>
  <si>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</si>
  <si>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</si>
  <si>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</si>
  <si>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</si>
  <si>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</si>
  <si>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</si>
  <si>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</si>
  <si>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</si>
  <si>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</si>
  <si>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</si>
  <si>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</si>
  <si>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</si>
  <si>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</si>
  <si>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</si>
  <si>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</si>
  <si>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</si>
  <si>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</si>
  <si>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</si>
  <si>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</si>
  <si>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</si>
  <si>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</si>
  <si>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</si>
  <si>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</si>
  <si>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</si>
  <si>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</si>
  <si>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</si>
  <si>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</si>
  <si>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</si>
  <si>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</si>
  <si>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</si>
  <si>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</si>
  <si>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</si>
  <si>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</si>
  <si>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</si>
  <si>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</si>
  <si>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</si>
  <si>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</si>
  <si>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</si>
  <si>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</si>
  <si>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</si>
  <si>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</si>
  <si>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</si>
  <si>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</si>
  <si>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</si>
  <si>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</si>
  <si>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</si>
  <si>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</si>
  <si>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</si>
  <si>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</si>
  <si>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</si>
  <si>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</si>
  <si>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</si>
  <si>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</si>
  <si>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</si>
  <si>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</si>
  <si>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</si>
  <si>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</si>
  <si>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</si>
  <si>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</si>
  <si>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</si>
  <si>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</si>
  <si>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</si>
  <si>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</si>
  <si>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</si>
  <si>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</si>
  <si>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</si>
  <si>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</si>
  <si>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</si>
  <si>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</si>
  <si>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</si>
  <si>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</si>
  <si>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</si>
  <si>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</si>
  <si>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</si>
  <si>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</si>
  <si>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</si>
  <si>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</si>
  <si>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</si>
  <si>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</si>
  <si>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</si>
  <si>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</si>
  <si>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</si>
  <si>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</si>
  <si>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</si>
  <si>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</si>
  <si>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</si>
  <si>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</si>
  <si>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</si>
  <si>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</si>
  <si>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</si>
  <si>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</si>
  <si>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</si>
  <si>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</si>
  <si>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</si>
  <si>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</si>
  <si>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</si>
  <si>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</si>
  <si>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</si>
  <si>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</si>
  <si>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</si>
  <si>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</si>
  <si>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</si>
  <si>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</si>
  <si>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</si>
  <si>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</si>
  <si>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</si>
  <si>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</si>
  <si>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</si>
  <si>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</si>
  <si>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</si>
  <si>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</si>
  <si>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</si>
  <si>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</si>
  <si>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</si>
  <si>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</si>
  <si>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</si>
  <si>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</si>
  <si>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</si>
  <si>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</si>
  <si>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</si>
  <si>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</si>
  <si>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</si>
  <si>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</si>
  <si>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</si>
  <si>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</si>
  <si>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</si>
  <si>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</si>
  <si>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</si>
  <si>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</si>
  <si>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</si>
  <si>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</si>
  <si>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</si>
  <si>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</si>
  <si>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</si>
  <si>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</si>
  <si>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</si>
  <si>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</si>
  <si>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</si>
  <si>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</si>
  <si>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</si>
  <si>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</si>
  <si>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</si>
  <si>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</si>
  <si>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</si>
  <si>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</si>
  <si>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</si>
  <si>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</si>
  <si>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</si>
  <si>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</si>
  <si>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</si>
  <si>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</si>
  <si>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</si>
  <si>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</si>
  <si>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</si>
  <si>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</si>
  <si>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</si>
  <si>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</si>
  <si>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</si>
  <si>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</si>
  <si>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</si>
  <si>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</si>
  <si>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</si>
  <si>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</si>
  <si>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</si>
  <si>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</si>
  <si>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</si>
  <si>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</si>
  <si>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</si>
  <si>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</si>
  <si>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</si>
  <si>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</si>
  <si>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</si>
  <si>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</si>
  <si>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</si>
  <si>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</si>
  <si>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</si>
  <si>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</si>
  <si>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</si>
  <si>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</si>
  <si>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</si>
  <si>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</si>
  <si>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</si>
  <si>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</si>
  <si>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</si>
  <si>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</si>
  <si>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</si>
  <si>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</si>
  <si>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</si>
  <si>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</si>
  <si>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</si>
  <si>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</si>
  <si>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</si>
  <si>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</si>
  <si>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</si>
  <si>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</si>
  <si>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</si>
  <si>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</si>
  <si>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</si>
  <si>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</si>
  <si>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</si>
  <si>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</si>
  <si>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</si>
  <si>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</si>
  <si>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</si>
  <si>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</si>
  <si>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</si>
  <si>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</si>
  <si>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</si>
  <si>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</si>
  <si>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</si>
  <si>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</si>
  <si>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</si>
  <si>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</si>
  <si>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</si>
  <si>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</si>
  <si>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</si>
  <si>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</si>
  <si>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</si>
  <si>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</si>
  <si>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</si>
  <si>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</si>
  <si>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</si>
  <si>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</si>
  <si>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</si>
  <si>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</si>
  <si>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</si>
  <si>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</si>
  <si>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</si>
  <si>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</si>
  <si>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</si>
  <si>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</si>
  <si>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</si>
  <si>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</si>
  <si>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</si>
  <si>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</si>
  <si>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</si>
  <si>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</si>
  <si>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</si>
  <si>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</si>
  <si>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</si>
  <si>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</si>
  <si>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</si>
  <si>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</si>
  <si>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</si>
  <si>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</si>
  <si>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</si>
  <si>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</si>
  <si>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</si>
  <si>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</si>
  <si>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</si>
  <si>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</si>
  <si>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</si>
  <si>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</si>
  <si>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</si>
  <si>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</si>
  <si>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</si>
  <si>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</si>
  <si>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</si>
  <si>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</si>
  <si>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</si>
  <si>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</si>
  <si>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</si>
  <si>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</si>
  <si>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</si>
  <si>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</si>
  <si>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</si>
  <si>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</si>
  <si>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</si>
  <si>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</si>
  <si>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</si>
  <si>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</si>
  <si>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</si>
  <si>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</si>
  <si>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</si>
  <si>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</si>
  <si>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</si>
  <si>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</si>
  <si>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</si>
  <si>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</si>
  <si>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</si>
  <si>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</si>
  <si>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</si>
  <si>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</si>
  <si>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</si>
  <si>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</si>
  <si>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</si>
  <si>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</si>
  <si>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</si>
  <si>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</si>
  <si>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</si>
  <si>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</si>
  <si>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</si>
  <si>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</si>
  <si>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</si>
  <si>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</si>
  <si>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</si>
  <si>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</si>
  <si>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</si>
  <si>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</si>
  <si>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</si>
  <si>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</si>
  <si>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</si>
  <si>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</si>
  <si>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</si>
  <si>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</si>
  <si>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</si>
  <si>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</si>
  <si>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</si>
  <si>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</si>
  <si>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</si>
  <si>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</si>
  <si>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</si>
  <si>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</si>
  <si>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</si>
  <si>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</si>
  <si>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</si>
  <si>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</si>
  <si>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</si>
  <si>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</si>
  <si>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</si>
  <si>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</si>
  <si>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</si>
  <si>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</si>
  <si>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</si>
  <si>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</si>
  <si>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</si>
  <si>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</si>
  <si>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</si>
  <si>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</si>
  <si>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</si>
  <si>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</si>
  <si>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</si>
  <si>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</si>
  <si>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</si>
  <si>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</si>
  <si>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</si>
  <si>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</si>
  <si>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</si>
  <si>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</si>
  <si>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</si>
  <si>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</si>
  <si>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</si>
  <si>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</si>
  <si>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</si>
  <si>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</si>
  <si>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</si>
  <si>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</si>
  <si>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</si>
  <si>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</si>
  <si>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</si>
  <si>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</si>
  <si>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</si>
  <si>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</si>
  <si>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</si>
  <si>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</si>
  <si>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</si>
  <si>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</si>
  <si>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</si>
  <si>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</si>
  <si>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</si>
  <si>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</si>
  <si>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</si>
  <si>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</si>
  <si>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</si>
  <si>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</si>
  <si>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</si>
  <si>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</si>
  <si>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</si>
  <si>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</si>
  <si>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</si>
  <si>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</si>
  <si>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</si>
  <si>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</si>
  <si>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</si>
  <si>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</si>
  <si>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</si>
  <si>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</si>
  <si>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</si>
  <si>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</si>
  <si>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</si>
  <si>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</si>
  <si>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</si>
  <si>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</si>
  <si>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</si>
  <si>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</si>
  <si>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</si>
  <si>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</si>
  <si>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</si>
  <si>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</si>
  <si>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</si>
  <si>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</si>
  <si>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</si>
  <si>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</si>
  <si>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</si>
  <si>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</si>
  <si>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</si>
  <si>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</si>
  <si>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</si>
  <si>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</si>
  <si>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</si>
  <si>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</si>
  <si>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</si>
  <si>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</si>
  <si>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</si>
  <si>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</si>
  <si>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</si>
  <si>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</si>
  <si>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</si>
  <si>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</si>
  <si>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</si>
  <si>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</si>
  <si>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</si>
  <si>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</si>
  <si>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</si>
  <si>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</si>
  <si>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</si>
  <si>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</si>
  <si>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</si>
  <si>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</si>
  <si>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</si>
  <si>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</si>
  <si>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</si>
  <si>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</si>
  <si>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</si>
  <si>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</si>
  <si>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</si>
  <si>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</si>
  <si>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</si>
  <si>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</si>
  <si>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</si>
  <si>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</si>
  <si>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</si>
  <si>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</si>
  <si>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</si>
  <si>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</si>
  <si>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</si>
  <si>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</si>
  <si>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</si>
  <si>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</si>
  <si>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</si>
  <si>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</si>
  <si>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</si>
  <si>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</si>
  <si>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</si>
  <si>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</si>
  <si>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</si>
  <si>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</si>
  <si>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</si>
  <si>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</si>
  <si>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</si>
  <si>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</si>
  <si>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</si>
  <si>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</si>
  <si>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</si>
  <si>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</si>
  <si>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</si>
  <si>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</si>
  <si>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</si>
  <si>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</si>
  <si>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</si>
  <si>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</si>
  <si>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</si>
  <si>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</si>
  <si>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</si>
  <si>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</si>
  <si>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</si>
  <si>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</si>
  <si>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</si>
  <si>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</si>
  <si>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</si>
  <si>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</si>
  <si>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</si>
  <si>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</si>
  <si>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</si>
  <si>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</si>
  <si>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</si>
  <si>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</si>
  <si>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</si>
  <si>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</si>
  <si>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</si>
  <si>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</si>
  <si>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</si>
  <si>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</si>
  <si>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</si>
  <si>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</si>
  <si>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</si>
  <si>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</si>
  <si>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</si>
  <si>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</si>
  <si>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</si>
  <si>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</si>
  <si>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</si>
  <si>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</si>
  <si>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</si>
  <si>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</si>
  <si>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</si>
  <si>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</si>
  <si>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</si>
  <si>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</si>
  <si>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</si>
  <si>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</si>
  <si>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</si>
  <si>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</si>
  <si>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</si>
  <si>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</si>
  <si>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</si>
  <si>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</si>
  <si>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</si>
  <si>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</si>
  <si>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</si>
  <si>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</si>
  <si>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</si>
  <si>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</si>
  <si>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</si>
  <si>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</si>
  <si>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</si>
  <si>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</si>
  <si>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</si>
  <si>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</si>
  <si>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</si>
  <si>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</si>
  <si>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</si>
  <si>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</si>
  <si>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</si>
  <si>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</si>
  <si>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</si>
  <si>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</si>
  <si>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</si>
  <si>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</si>
  <si>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</si>
  <si>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</si>
  <si>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</si>
  <si>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</si>
  <si>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</si>
  <si>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</si>
  <si>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</si>
  <si>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</si>
  <si>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</si>
  <si>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</si>
  <si>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</si>
  <si>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</si>
  <si>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</si>
  <si>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</si>
  <si>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</si>
  <si>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</si>
  <si>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</si>
  <si>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</si>
  <si>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</si>
  <si>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</si>
  <si>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</si>
  <si>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</si>
  <si>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</si>
  <si>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</si>
  <si>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</si>
  <si>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</si>
  <si>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</si>
  <si>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</si>
  <si>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</si>
  <si>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</si>
  <si>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</si>
  <si>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</si>
  <si>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</si>
  <si>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</si>
  <si>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</si>
  <si>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</si>
  <si>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</si>
  <si>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</si>
  <si>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</si>
  <si>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</si>
  <si>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</si>
  <si>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</si>
  <si>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</si>
  <si>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</si>
  <si>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</si>
  <si>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</si>
  <si>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</si>
  <si>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</si>
  <si>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</si>
  <si>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</si>
  <si>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</si>
  <si>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</si>
  <si>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</si>
  <si>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</si>
  <si>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</si>
  <si>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</si>
  <si>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</si>
  <si>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</si>
  <si>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</si>
  <si>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</si>
  <si>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</si>
  <si>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</si>
  <si>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</si>
  <si>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</si>
  <si>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</si>
  <si>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</si>
  <si>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</si>
  <si>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</si>
  <si>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</si>
  <si>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</si>
  <si>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</si>
  <si>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</si>
  <si>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</si>
  <si>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</si>
  <si>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</si>
  <si>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</si>
  <si>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</si>
  <si>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</si>
  <si>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</si>
  <si>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</si>
  <si>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</si>
  <si>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</si>
  <si>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</si>
  <si>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</si>
  <si>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</si>
  <si>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</si>
  <si>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</si>
  <si>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</si>
  <si>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</si>
  <si>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</si>
  <si>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</si>
  <si>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</si>
  <si>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</si>
  <si>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</si>
  <si>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</si>
  <si>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</si>
  <si>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</si>
  <si>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</si>
  <si>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</si>
  <si>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</si>
  <si>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</si>
  <si>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</si>
  <si>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</si>
  <si>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</si>
  <si>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</si>
  <si>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</si>
  <si>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</si>
  <si>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</si>
  <si>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</si>
  <si>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</si>
  <si>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</si>
  <si>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</si>
  <si>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</si>
  <si>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</si>
  <si>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</si>
  <si>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</si>
  <si>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</si>
  <si>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</si>
  <si>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</si>
  <si>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</si>
  <si>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</si>
  <si>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</si>
  <si>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</si>
  <si>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</si>
  <si>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</si>
  <si>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</si>
  <si>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</si>
  <si>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</si>
  <si>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</si>
  <si>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</si>
  <si>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</si>
  <si>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</si>
  <si>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</si>
  <si>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</si>
  <si>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</si>
  <si>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</si>
  <si>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</si>
  <si>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</si>
  <si>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</si>
  <si>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</si>
  <si>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</si>
  <si>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</si>
  <si>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</si>
  <si>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</si>
  <si>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</si>
  <si>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</si>
  <si>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</si>
  <si>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</si>
  <si>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</si>
  <si>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</si>
  <si>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</si>
  <si>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</si>
  <si>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</si>
  <si>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</si>
  <si>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</si>
  <si>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</si>
  <si>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</si>
  <si>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</si>
  <si>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</si>
  <si>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</si>
  <si>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</si>
  <si>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</si>
  <si>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</si>
  <si>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</si>
  <si>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</si>
  <si>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</si>
  <si>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</si>
  <si>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</si>
  <si>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</si>
  <si>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</si>
  <si>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</si>
  <si>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</si>
  <si>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</si>
  <si>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</si>
  <si>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</si>
  <si>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</si>
  <si>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</si>
  <si>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</si>
  <si>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</si>
  <si>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</si>
  <si>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</si>
  <si>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</si>
  <si>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</si>
  <si>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</si>
  <si>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</si>
  <si>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</si>
  <si>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</si>
  <si>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</si>
  <si>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</si>
  <si>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</si>
  <si>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</si>
  <si>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</si>
  <si>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</si>
  <si>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</si>
  <si>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</si>
  <si>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</si>
  <si>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</si>
  <si>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</si>
  <si>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</si>
  <si>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</si>
  <si>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</si>
  <si>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</si>
  <si>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</si>
  <si>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</si>
  <si>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</si>
  <si>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</si>
  <si>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</si>
  <si>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</si>
  <si>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</si>
  <si>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</si>
  <si>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</si>
  <si>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</si>
  <si>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</si>
  <si>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</si>
  <si>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</si>
  <si>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</si>
  <si>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</si>
  <si>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</si>
  <si>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</si>
  <si>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</si>
  <si>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</si>
  <si>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</si>
  <si>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</si>
  <si>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</si>
  <si>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</si>
  <si>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</si>
  <si>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</si>
  <si>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</si>
  <si>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</si>
  <si>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</si>
  <si>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</si>
  <si>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</si>
  <si>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</si>
  <si>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</si>
  <si>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</si>
  <si>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</si>
  <si>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</si>
  <si>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</si>
  <si>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</si>
  <si>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</si>
  <si>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</si>
  <si>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</si>
  <si>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</si>
  <si>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</si>
  <si>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</si>
  <si>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</si>
  <si>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</si>
  <si>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</si>
  <si>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</si>
  <si>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</si>
  <si>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</si>
  <si>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</si>
  <si>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</si>
  <si>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</si>
  <si>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</si>
  <si>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</si>
  <si>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</si>
  <si>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</si>
  <si>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</si>
  <si>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</si>
  <si>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</si>
  <si>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</si>
  <si>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</si>
  <si>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</si>
  <si>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</si>
  <si>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</si>
  <si>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</si>
  <si>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</si>
  <si>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</si>
  <si>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</si>
  <si>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</si>
  <si>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</si>
  <si>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</si>
  <si>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</si>
  <si>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</si>
  <si>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</si>
  <si>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</si>
  <si>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</si>
  <si>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</si>
  <si>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</si>
  <si>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</si>
  <si>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</si>
  <si>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</si>
  <si>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</si>
  <si>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</si>
  <si>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</si>
  <si>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</si>
  <si>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</si>
  <si>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</si>
  <si>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</si>
  <si>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</si>
  <si>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</si>
  <si>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</si>
  <si>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</si>
  <si>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</si>
  <si>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</si>
  <si>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</si>
  <si>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</si>
  <si>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</si>
  <si>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</si>
  <si>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</si>
  <si>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</si>
  <si>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</si>
  <si>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</si>
  <si>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</si>
  <si>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</si>
  <si>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</si>
  <si>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</si>
  <si>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</si>
  <si>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</si>
  <si>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</si>
  <si>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</si>
  <si>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</si>
  <si>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</si>
  <si>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</si>
  <si>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</si>
  <si>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</si>
  <si>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</si>
  <si>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</si>
  <si>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</si>
  <si>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</si>
  <si>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</si>
  <si>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</si>
  <si>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</si>
  <si>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</si>
  <si>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</si>
  <si>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</si>
  <si>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</si>
  <si>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</si>
  <si>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</si>
  <si>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</si>
  <si>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</si>
  <si>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</si>
  <si>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</si>
  <si>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</si>
  <si>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</si>
  <si>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</si>
  <si>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</si>
  <si>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</si>
  <si>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</si>
  <si>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</si>
  <si>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</si>
  <si>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</si>
  <si>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</si>
  <si>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</si>
  <si>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</si>
  <si>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</si>
  <si>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</si>
  <si>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</si>
  <si>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</si>
  <si>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</si>
  <si>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</si>
  <si>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</si>
  <si>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</si>
  <si>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</si>
  <si>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</si>
  <si>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</si>
  <si>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</si>
  <si>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</si>
  <si>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</si>
  <si>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</si>
  <si>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</si>
  <si>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</si>
  <si>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</si>
  <si>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</si>
  <si>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</si>
  <si>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</si>
  <si>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</si>
  <si>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</si>
  <si>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</si>
  <si>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</si>
  <si>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</si>
  <si>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</si>
  <si>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</si>
  <si>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</si>
  <si>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</si>
  <si>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</si>
  <si>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</si>
  <si>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</si>
  <si>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</si>
  <si>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</si>
  <si>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</si>
  <si>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</si>
  <si>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</si>
  <si>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</si>
  <si>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</si>
  <si>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</si>
  <si>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</si>
  <si>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</si>
  <si>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</si>
  <si>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</si>
  <si>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</si>
  <si>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</si>
  <si>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</si>
  <si>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</si>
  <si>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</si>
  <si>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</si>
  <si>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</si>
  <si>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</si>
  <si>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</si>
  <si>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</si>
  <si>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</si>
  <si>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</si>
  <si>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</si>
  <si>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</si>
  <si>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</si>
  <si>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</si>
  <si>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</si>
  <si>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</si>
  <si>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</si>
  <si>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</si>
  <si>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</si>
  <si>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</si>
  <si>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</si>
  <si>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</si>
  <si>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</si>
  <si>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</si>
  <si>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</si>
  <si>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</si>
  <si>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</si>
  <si>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</si>
  <si>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</si>
  <si>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</si>
  <si>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</si>
  <si>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</si>
  <si>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</si>
  <si>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</si>
  <si>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</si>
  <si>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</si>
  <si>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</si>
  <si>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</si>
  <si>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</si>
  <si>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</si>
  <si>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</si>
  <si>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</si>
  <si>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</si>
  <si>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</si>
  <si>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</si>
  <si>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</si>
  <si>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</si>
  <si>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</si>
  <si>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</si>
  <si>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</si>
  <si>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</si>
  <si>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</si>
  <si>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</si>
  <si>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</si>
  <si>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</si>
  <si>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</si>
  <si>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</si>
  <si>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</si>
  <si>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</si>
  <si>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</si>
  <si>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</si>
  <si>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</si>
  <si>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</si>
  <si>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</si>
  <si>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</si>
  <si>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</si>
  <si>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</si>
  <si>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</si>
  <si>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</si>
  <si>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</si>
  <si>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</si>
  <si>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</si>
  <si>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</si>
  <si>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</si>
  <si>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</si>
  <si>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</si>
  <si>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</si>
  <si>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</si>
  <si>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</si>
  <si>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</si>
  <si>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</si>
  <si>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</si>
  <si>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</si>
  <si>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</si>
  <si>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</si>
  <si>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</si>
  <si>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</si>
  <si>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</si>
  <si>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</si>
  <si>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</si>
  <si>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</si>
  <si>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</si>
  <si>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</si>
  <si>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</si>
  <si>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</si>
  <si>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</si>
  <si>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</si>
  <si>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</si>
  <si>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</si>
  <si>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</si>
  <si>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</si>
  <si>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</si>
  <si>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</si>
  <si>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</si>
  <si>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</si>
  <si>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</si>
  <si>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</si>
  <si>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</si>
  <si>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</si>
  <si>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</si>
  <si>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</si>
  <si>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</si>
  <si>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</si>
  <si>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</si>
  <si>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</si>
  <si>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</si>
  <si>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</si>
  <si>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</si>
  <si>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</si>
  <si>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</si>
  <si>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</si>
  <si>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</si>
  <si>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</si>
  <si>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</si>
  <si>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</si>
  <si>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</si>
  <si>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</si>
  <si>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</si>
  <si>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</si>
  <si>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</si>
  <si>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</si>
  <si>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</si>
  <si>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</si>
  <si>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</si>
  <si>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</si>
  <si>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</si>
  <si>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</si>
  <si>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</si>
  <si>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</si>
  <si>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</si>
  <si>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</si>
  <si>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</si>
  <si>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</si>
  <si>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</si>
  <si>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</si>
  <si>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</si>
  <si>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</si>
  <si>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</si>
  <si>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</si>
  <si>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</si>
  <si>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</si>
  <si>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</si>
  <si>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</si>
  <si>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</si>
  <si>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</si>
  <si>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</si>
  <si>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</si>
  <si>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</si>
  <si>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</si>
  <si>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</si>
  <si>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</si>
  <si>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</si>
  <si>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</si>
  <si>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</si>
  <si>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</si>
  <si>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</si>
  <si>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</si>
  <si>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</si>
  <si>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</si>
  <si>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</si>
  <si>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</si>
  <si>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</si>
  <si>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</si>
  <si>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</si>
  <si>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</si>
  <si>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</si>
  <si>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</si>
  <si>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</si>
  <si>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</si>
  <si>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</si>
  <si>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</si>
  <si>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</si>
  <si>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</si>
  <si>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</si>
  <si>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</si>
  <si>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</si>
  <si>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</si>
  <si>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</si>
  <si>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</si>
  <si>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</si>
  <si>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</si>
  <si>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</si>
  <si>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</si>
  <si>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</si>
  <si>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</si>
  <si>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</si>
  <si>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</si>
  <si>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</si>
  <si>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</si>
  <si>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</si>
  <si>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</si>
  <si>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</si>
  <si>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</si>
  <si>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</si>
  <si>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</si>
  <si>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</si>
  <si>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</si>
  <si>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</si>
  <si>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</si>
  <si>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</si>
  <si>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</si>
  <si>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</si>
  <si>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</si>
  <si>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</si>
  <si>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</si>
  <si>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</si>
  <si>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</si>
  <si>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</si>
  <si>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</si>
  <si>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</si>
  <si>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</si>
  <si>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</si>
  <si>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</si>
  <si>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</si>
  <si>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</si>
  <si>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</si>
  <si>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</si>
  <si>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</si>
  <si>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</si>
  <si>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</si>
  <si>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</si>
  <si>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</si>
  <si>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</si>
  <si>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</si>
  <si>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</si>
  <si>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</si>
  <si>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</si>
  <si>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</si>
  <si>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</si>
  <si>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</si>
  <si>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</si>
  <si>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</si>
  <si>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</si>
  <si>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</si>
  <si>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</si>
  <si>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</si>
  <si>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</si>
  <si>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</si>
  <si>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</si>
  <si>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</si>
  <si>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</si>
  <si>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</si>
  <si>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</si>
  <si>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</si>
  <si>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</si>
  <si>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</si>
  <si>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</si>
  <si>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</si>
  <si>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</si>
  <si>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</si>
  <si>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</si>
  <si>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</si>
  <si>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</si>
  <si>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</si>
  <si>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</si>
  <si>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</si>
  <si>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</si>
  <si>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</si>
  <si>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</si>
  <si>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</si>
  <si>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</si>
  <si>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</si>
  <si>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</si>
  <si>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</si>
  <si>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</si>
  <si>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</si>
  <si>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</si>
  <si>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</si>
  <si>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</si>
  <si>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</si>
  <si>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</si>
  <si>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</si>
  <si>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</si>
  <si>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</si>
  <si>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</si>
  <si>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</si>
  <si>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</si>
  <si>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</si>
  <si>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</si>
  <si>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</si>
  <si>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</si>
  <si>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</si>
  <si>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</si>
  <si>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</si>
  <si>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</si>
  <si>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</si>
  <si>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</si>
  <si>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</si>
  <si>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</si>
  <si>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</si>
  <si>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</si>
  <si>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</si>
  <si>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</si>
  <si>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</si>
  <si>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</si>
  <si>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</si>
  <si>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</si>
  <si>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</si>
  <si>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</si>
  <si>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</si>
  <si>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</si>
  <si>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</si>
  <si>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</si>
  <si>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</si>
  <si>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</si>
  <si>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</si>
  <si>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</si>
  <si>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</si>
  <si>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</si>
  <si>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</si>
  <si>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</si>
  <si>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</si>
  <si>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</si>
  <si>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</si>
  <si>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</si>
  <si>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</si>
  <si>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</si>
  <si>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</si>
  <si>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</si>
  <si>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</si>
  <si>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</si>
  <si>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</si>
  <si>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</si>
  <si>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</si>
  <si>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</si>
  <si>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</si>
  <si>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</si>
  <si>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</si>
  <si>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</si>
  <si>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</si>
  <si>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</si>
  <si>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</si>
  <si>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</si>
  <si>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</si>
  <si>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</si>
  <si>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</si>
  <si>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</si>
  <si>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</si>
  <si>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</si>
  <si>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</si>
  <si>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</si>
  <si>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</si>
  <si>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</si>
  <si>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</si>
  <si>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</si>
  <si>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</si>
  <si>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</si>
  <si>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</si>
  <si>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</si>
  <si>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</si>
  <si>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</si>
  <si>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</si>
  <si>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</si>
  <si>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</si>
  <si>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</si>
  <si>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</si>
  <si>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</si>
  <si>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</si>
  <si>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</si>
  <si>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</si>
  <si>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</si>
  <si>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</si>
  <si>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</si>
  <si>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</si>
  <si>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</si>
  <si>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</si>
  <si>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</si>
  <si>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</si>
  <si>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</si>
  <si>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</si>
  <si>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</si>
  <si>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</si>
  <si>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</si>
  <si>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</si>
  <si>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</si>
  <si>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</si>
  <si>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</si>
  <si>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</si>
  <si>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</si>
  <si>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</si>
  <si>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</si>
  <si>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</si>
  <si>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</si>
  <si>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</si>
  <si>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</si>
  <si>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</si>
  <si>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</si>
  <si>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</si>
  <si>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</si>
  <si>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</si>
  <si>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</si>
  <si>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</si>
  <si>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</si>
  <si>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</si>
  <si>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</si>
  <si>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</si>
  <si>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</si>
  <si>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</si>
  <si>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</si>
  <si>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</si>
  <si>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</si>
  <si>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</si>
  <si>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</si>
  <si>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</si>
  <si>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</si>
  <si>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</si>
  <si>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</si>
  <si>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</si>
  <si>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</si>
  <si>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</si>
  <si>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</si>
  <si>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</si>
  <si>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</si>
  <si>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</si>
  <si>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</si>
  <si>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</si>
  <si>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</si>
  <si>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</si>
  <si>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</si>
  <si>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</si>
  <si>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</si>
  <si>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</si>
  <si>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</si>
  <si>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</si>
  <si>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</si>
  <si>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</si>
  <si>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</si>
  <si>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</si>
  <si>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</si>
  <si>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</si>
  <si>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</si>
  <si>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</si>
  <si>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</si>
  <si>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</si>
  <si>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</si>
  <si>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</si>
  <si>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</si>
  <si>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</si>
  <si>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</si>
  <si>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</si>
  <si>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</si>
  <si>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</si>
  <si>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</si>
  <si>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</si>
  <si>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</si>
  <si>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</si>
  <si>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</si>
  <si>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</si>
  <si>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</si>
  <si>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</si>
  <si>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</si>
  <si>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</si>
  <si>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</si>
  <si>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</si>
  <si>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</si>
  <si>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</si>
  <si>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</si>
  <si>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</si>
  <si>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</si>
  <si>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</si>
  <si>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</si>
  <si>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</si>
  <si>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</si>
  <si>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</si>
  <si>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</si>
  <si>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</si>
  <si>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</si>
  <si>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</si>
  <si>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</si>
  <si>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</si>
  <si>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</si>
  <si>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</si>
  <si>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</si>
  <si>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</si>
  <si>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</si>
  <si>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</si>
  <si>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</si>
  <si>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</si>
  <si>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</si>
  <si>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</si>
  <si>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</si>
  <si>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</si>
  <si>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</si>
  <si>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</si>
  <si>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</si>
  <si>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</si>
  <si>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</si>
  <si>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</si>
  <si>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</si>
  <si>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</si>
  <si>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</si>
  <si>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</si>
  <si>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</si>
  <si>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</si>
  <si>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</si>
  <si>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</si>
  <si>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</si>
  <si>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</si>
  <si>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</si>
  <si>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</si>
  <si>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</si>
  <si>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</si>
  <si>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</si>
  <si>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</si>
  <si>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</si>
  <si>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</si>
  <si>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</si>
  <si>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</si>
  <si>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</si>
  <si>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</si>
  <si>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</si>
  <si>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</si>
  <si>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</si>
  <si>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</si>
  <si>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</si>
  <si>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</si>
  <si>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</si>
  <si>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</si>
  <si>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</si>
  <si>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</si>
  <si>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</si>
  <si>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</si>
  <si>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</si>
  <si>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</si>
  <si>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</si>
  <si>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</si>
  <si>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</si>
  <si>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</si>
  <si>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</si>
  <si>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</si>
  <si>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</si>
  <si>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</si>
  <si>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</si>
  <si>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</si>
  <si>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</si>
  <si>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</si>
  <si>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</si>
  <si>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</si>
  <si>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</si>
  <si>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</si>
  <si>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</si>
  <si>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</si>
  <si>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</si>
  <si>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</si>
  <si>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</si>
  <si>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</si>
  <si>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</si>
  <si>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</si>
  <si>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</si>
  <si>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</si>
  <si>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</si>
  <si>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</si>
  <si>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</si>
  <si>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</si>
  <si>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</si>
  <si>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</si>
  <si>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</si>
  <si>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</si>
  <si>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</si>
  <si>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</si>
  <si>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</si>
  <si>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</si>
  <si>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</si>
  <si>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</si>
  <si>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</si>
  <si>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</si>
  <si>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</si>
  <si>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</si>
  <si>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</si>
  <si>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</si>
  <si>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</si>
  <si>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</si>
  <si>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</si>
  <si>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</si>
  <si>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</si>
  <si>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</si>
  <si>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</si>
  <si>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</si>
  <si>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</si>
  <si>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</si>
  <si>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</si>
  <si>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</si>
  <si>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</si>
  <si>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</si>
  <si>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</si>
  <si>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</si>
  <si>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</si>
  <si>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</si>
  <si>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</si>
  <si>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</si>
  <si>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</si>
  <si>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</si>
  <si>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</si>
  <si>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</si>
  <si>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</si>
  <si>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</si>
  <si>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</si>
  <si>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</si>
  <si>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</si>
  <si>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</si>
  <si>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</si>
  <si>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</si>
  <si>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</si>
  <si>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</si>
  <si>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</si>
  <si>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</si>
  <si>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</si>
  <si>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</si>
  <si>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</si>
  <si>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</si>
  <si>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</si>
  <si>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</si>
  <si>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</si>
  <si>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</si>
  <si>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</si>
  <si>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</si>
  <si>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</si>
  <si>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</si>
  <si>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</si>
  <si>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</si>
  <si>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</si>
  <si>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</si>
  <si>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</si>
  <si>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</si>
  <si>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</si>
  <si>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</si>
  <si>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</si>
  <si>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</si>
  <si>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</si>
  <si>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</si>
  <si>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</si>
  <si>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</si>
  <si>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</si>
  <si>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</si>
  <si>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</si>
  <si>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</si>
  <si>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</si>
  <si>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</si>
  <si>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</si>
  <si>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</si>
  <si>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</si>
  <si>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</si>
  <si>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</si>
  <si>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</si>
  <si>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</si>
  <si>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</si>
  <si>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</si>
  <si>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</si>
  <si>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</si>
  <si>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</si>
  <si>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</si>
  <si>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</si>
  <si>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</si>
  <si>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</si>
  <si>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</si>
  <si>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</si>
  <si>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</si>
  <si>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</si>
  <si>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</si>
  <si>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</si>
  <si>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</si>
  <si>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</si>
  <si>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</si>
  <si>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</si>
  <si>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</si>
  <si>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</si>
  <si>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</si>
  <si>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</si>
  <si>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</si>
  <si>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</si>
  <si>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</si>
  <si>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</si>
  <si>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</si>
  <si>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</si>
  <si>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</si>
  <si>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</si>
  <si>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</si>
  <si>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</si>
  <si>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</si>
  <si>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</si>
  <si>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</si>
  <si>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</si>
  <si>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</si>
  <si>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</si>
  <si>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</si>
  <si>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</si>
  <si>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</si>
  <si>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</si>
  <si>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</si>
  <si>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</si>
  <si>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</si>
  <si>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</si>
  <si>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</si>
  <si>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</si>
  <si>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</si>
  <si>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</si>
  <si>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</si>
  <si>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</si>
  <si>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</si>
  <si>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</si>
  <si>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</si>
  <si>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</si>
  <si>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</si>
  <si>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</si>
  <si>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</si>
  <si>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</si>
  <si>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</si>
  <si>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</si>
  <si>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</si>
  <si>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</si>
  <si>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</si>
  <si>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</si>
  <si>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</si>
  <si>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</si>
  <si>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</si>
  <si>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</si>
  <si>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</si>
  <si>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</si>
  <si>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</si>
  <si>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</si>
  <si>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</si>
  <si>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</si>
  <si>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</si>
  <si>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</si>
  <si>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</si>
  <si>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</si>
  <si>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</si>
  <si>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</si>
  <si>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</si>
  <si>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</si>
  <si>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</si>
  <si>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</si>
  <si>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</si>
  <si>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</si>
  <si>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</si>
  <si>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</si>
  <si>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</si>
  <si>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</si>
  <si>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</si>
  <si>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</si>
  <si>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</si>
  <si>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</si>
  <si>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</si>
  <si>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</si>
  <si>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</si>
  <si>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</si>
  <si>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</si>
  <si>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</si>
  <si>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</si>
  <si>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</si>
  <si>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</si>
  <si>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</si>
  <si>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</si>
  <si>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</si>
  <si>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</si>
  <si>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</si>
  <si>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</si>
  <si>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</si>
  <si>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</si>
  <si>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</si>
  <si>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</si>
  <si>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</si>
  <si>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</si>
  <si>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</si>
  <si>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</si>
  <si>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</si>
  <si>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</si>
  <si>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</si>
  <si>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</si>
  <si>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</si>
  <si>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</si>
  <si>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</si>
  <si>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</si>
  <si>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</si>
  <si>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</si>
  <si>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</si>
  <si>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</si>
  <si>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</si>
  <si>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</si>
  <si>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</si>
  <si>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</si>
  <si>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</si>
  <si>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</si>
  <si>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</si>
  <si>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</si>
  <si>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</si>
  <si>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</si>
  <si>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</si>
  <si>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</si>
  <si>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</si>
  <si>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</si>
  <si>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</si>
  <si>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</si>
  <si>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</si>
  <si>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</si>
  <si>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</si>
  <si>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</si>
  <si>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</si>
  <si>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</si>
  <si>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</si>
  <si>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</si>
  <si>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</si>
  <si>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</si>
  <si>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</si>
  <si>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</si>
  <si>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</si>
  <si>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</si>
  <si>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</si>
  <si>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</si>
  <si>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</si>
  <si>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</si>
  <si>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</si>
  <si>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</si>
  <si>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</si>
  <si>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</si>
  <si>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</si>
  <si>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</si>
  <si>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</si>
  <si>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</si>
  <si>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</si>
  <si>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</si>
  <si>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</si>
  <si>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</si>
  <si>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</si>
  <si>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</si>
  <si>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</si>
  <si>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</si>
  <si>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</si>
  <si>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</si>
  <si>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</si>
  <si>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</si>
  <si>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</si>
  <si>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</si>
  <si>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</si>
  <si>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</si>
  <si>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</si>
  <si>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</si>
  <si>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</si>
  <si>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</si>
  <si>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</si>
  <si>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</si>
  <si>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</si>
  <si>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</si>
  <si>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</si>
  <si>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</si>
  <si>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</si>
  <si>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</si>
  <si>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</si>
  <si>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</si>
  <si>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</si>
  <si>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</si>
  <si>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</si>
  <si>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</si>
  <si>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</si>
  <si>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</si>
  <si>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</si>
  <si>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</si>
  <si>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</si>
  <si>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</si>
  <si>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</si>
  <si>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</si>
  <si>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</si>
  <si>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</si>
  <si>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</si>
  <si>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</si>
  <si>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</si>
  <si>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</si>
  <si>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</si>
  <si>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</si>
  <si>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</si>
  <si>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</si>
  <si>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</si>
  <si>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</si>
  <si>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</si>
  <si>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</si>
  <si>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</si>
  <si>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</si>
  <si>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</si>
  <si>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</si>
  <si>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</si>
  <si>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</si>
  <si>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</si>
  <si>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</si>
  <si>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</si>
  <si>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</si>
  <si>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</si>
  <si>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</si>
  <si>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</si>
  <si>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</si>
  <si>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</si>
  <si>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</si>
  <si>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</si>
  <si>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</si>
  <si>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</si>
  <si>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</si>
  <si>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</si>
  <si>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</si>
  <si>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</si>
  <si>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</si>
  <si>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</si>
  <si>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</si>
  <si>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</si>
  <si>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</si>
  <si>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</si>
  <si>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</si>
  <si>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</si>
  <si>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</si>
  <si>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</si>
  <si>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</si>
  <si>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</si>
  <si>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</si>
  <si>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</si>
  <si>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</si>
  <si>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</si>
  <si>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</si>
  <si>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</si>
  <si>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</si>
  <si>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</si>
  <si>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</si>
  <si>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</si>
  <si>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</si>
  <si>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</si>
  <si>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</si>
  <si>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</si>
  <si>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</si>
  <si>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</si>
  <si>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</si>
  <si>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</si>
  <si>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</si>
  <si>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</si>
  <si>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</si>
  <si>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</si>
  <si>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</si>
  <si>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</si>
  <si>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</si>
  <si>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</si>
  <si>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</si>
  <si>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</si>
  <si>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</si>
  <si>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</si>
  <si>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</si>
  <si>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</si>
  <si>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</si>
  <si>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</si>
  <si>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</si>
  <si>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</si>
  <si>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</si>
  <si>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</si>
  <si>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</si>
  <si>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</si>
  <si>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</si>
  <si>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</si>
  <si>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</si>
  <si>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</si>
  <si>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</si>
  <si>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</si>
  <si>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</si>
  <si>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</si>
  <si>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</si>
  <si>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</si>
  <si>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</si>
  <si>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</si>
  <si>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</si>
  <si>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</si>
  <si>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</si>
  <si>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</si>
  <si>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</si>
  <si>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</si>
  <si>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</si>
  <si>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</si>
  <si>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</si>
  <si>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</si>
  <si>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</si>
  <si>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</si>
  <si>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</si>
  <si>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</si>
  <si>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</si>
  <si>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</si>
  <si>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</si>
  <si>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</si>
  <si>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</si>
  <si>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</si>
  <si>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</si>
  <si>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</si>
  <si>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</si>
  <si>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</si>
  <si>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</si>
  <si>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</si>
  <si>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</si>
  <si>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</si>
  <si>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</si>
  <si>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</si>
  <si>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</si>
  <si>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</si>
  <si>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</si>
  <si>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</si>
  <si>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</si>
  <si>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</si>
  <si>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</si>
  <si>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</si>
  <si>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</si>
  <si>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</si>
  <si>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</si>
  <si>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</si>
  <si>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</si>
  <si>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</si>
  <si>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</si>
  <si>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</si>
  <si>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</si>
  <si>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</si>
  <si>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</si>
  <si>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</si>
  <si>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</si>
  <si>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</si>
  <si>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</si>
  <si>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</si>
  <si>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</si>
  <si>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</si>
  <si>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</si>
  <si>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</si>
  <si>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</si>
  <si>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</si>
  <si>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</si>
  <si>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</si>
  <si>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</si>
  <si>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</si>
  <si>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</si>
  <si>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</si>
  <si>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</si>
  <si>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</si>
  <si>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</si>
  <si>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</si>
  <si>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</si>
  <si>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</si>
  <si>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</si>
  <si>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</si>
  <si>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</si>
  <si>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</si>
  <si>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</si>
  <si>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</si>
  <si>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</si>
  <si>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</si>
  <si>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</si>
  <si>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</si>
  <si>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</si>
  <si>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</si>
  <si>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</si>
  <si>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</si>
  <si>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</si>
  <si>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</si>
  <si>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</si>
  <si>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</si>
  <si>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</si>
  <si>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</si>
  <si>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</si>
  <si>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</si>
  <si>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</si>
  <si>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</si>
  <si>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</si>
  <si>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</si>
  <si>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</si>
  <si>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</si>
  <si>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</si>
  <si>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</si>
  <si>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</si>
  <si>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</si>
  <si>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</si>
  <si>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</si>
  <si>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</si>
  <si>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</si>
  <si>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</si>
  <si>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</si>
  <si>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</si>
  <si>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</si>
  <si>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</si>
  <si>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</si>
  <si>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</si>
  <si>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</si>
  <si>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</si>
  <si>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</si>
  <si>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</si>
  <si>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</si>
  <si>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</si>
  <si>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</si>
  <si>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</si>
  <si>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</si>
  <si>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</si>
  <si>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</si>
  <si>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</si>
  <si>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</si>
  <si>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</si>
  <si>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</si>
  <si>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</si>
  <si>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</si>
  <si>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</si>
  <si>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</si>
  <si>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</si>
  <si>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</si>
  <si>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</si>
  <si>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</si>
  <si>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</si>
  <si>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</si>
  <si>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</si>
  <si>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</si>
  <si>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</si>
  <si>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</si>
  <si>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</si>
  <si>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</si>
  <si>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</si>
  <si>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</si>
  <si>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</si>
  <si>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</si>
  <si>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</si>
  <si>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</si>
  <si>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</si>
  <si>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</si>
  <si>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</si>
  <si>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</si>
  <si>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</si>
  <si>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</si>
  <si>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</si>
  <si>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</si>
  <si>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</si>
  <si>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</si>
  <si>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</si>
  <si>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</si>
  <si>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</si>
  <si>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</si>
  <si>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</si>
  <si>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</si>
  <si>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</si>
  <si>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</si>
  <si>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</si>
  <si>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</si>
  <si>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</si>
  <si>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</si>
  <si>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</si>
  <si>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</si>
  <si>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</si>
  <si>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</si>
  <si>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</si>
  <si>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</si>
  <si>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</si>
  <si>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</si>
  <si>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</si>
  <si>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</si>
  <si>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</si>
  <si>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</si>
  <si>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</si>
  <si>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</si>
  <si>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</si>
  <si>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</si>
  <si>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</si>
  <si>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</si>
  <si>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</si>
  <si>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</si>
  <si>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</si>
  <si>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</si>
  <si>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</si>
  <si>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</si>
  <si>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</si>
  <si>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</si>
  <si>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</si>
  <si>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</si>
  <si>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</si>
  <si>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</si>
  <si>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</si>
  <si>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</si>
  <si>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</si>
  <si>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</si>
  <si>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</si>
  <si>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</si>
  <si>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</si>
  <si>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</si>
  <si>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</si>
  <si>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</si>
  <si>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</si>
  <si>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</si>
  <si>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</si>
  <si>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</si>
  <si>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</si>
  <si>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</si>
  <si>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</si>
  <si>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</si>
  <si>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</si>
  <si>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</si>
  <si>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</si>
  <si>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</si>
  <si>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</si>
  <si>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</si>
  <si>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</si>
  <si>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</si>
  <si>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</si>
  <si>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</si>
  <si>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</si>
  <si>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</si>
  <si>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</si>
  <si>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</si>
  <si>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</si>
  <si>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</si>
  <si>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</si>
  <si>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</si>
  <si>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</si>
  <si>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</si>
  <si>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</si>
  <si>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</si>
  <si>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</si>
  <si>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</si>
  <si>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</si>
  <si>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</si>
  <si>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</si>
  <si>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</si>
  <si>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</si>
  <si>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</si>
  <si>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</si>
  <si>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</si>
  <si>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</si>
  <si>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</si>
  <si>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</si>
  <si>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</si>
  <si>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</si>
  <si>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</si>
  <si>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</si>
  <si>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</si>
  <si>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</si>
  <si>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</si>
  <si>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</si>
  <si>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</si>
  <si>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</si>
  <si>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</si>
  <si>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</si>
  <si>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</si>
  <si>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</si>
  <si>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</si>
  <si>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</si>
  <si>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</si>
  <si>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</si>
  <si>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</si>
  <si>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</si>
  <si>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</si>
  <si>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</si>
  <si>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</si>
  <si>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</si>
  <si>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</si>
  <si>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</si>
  <si>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</si>
  <si>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</si>
  <si>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</si>
  <si>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</si>
  <si>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</si>
  <si>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</si>
  <si>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</si>
  <si>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</si>
  <si>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</si>
  <si>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</si>
  <si>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</si>
  <si>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</si>
  <si>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</si>
  <si>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</si>
  <si>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</si>
  <si>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</si>
  <si>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</si>
  <si>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</si>
  <si>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</si>
  <si>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</si>
  <si>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</si>
  <si>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</si>
  <si>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</si>
  <si>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</si>
  <si>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</si>
  <si>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</si>
  <si>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</si>
  <si>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</si>
  <si>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</si>
  <si>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</si>
  <si>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</si>
  <si>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</si>
  <si>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</si>
  <si>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</si>
  <si>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</si>
  <si>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</si>
  <si>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</si>
  <si>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</si>
  <si>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</si>
  <si>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</si>
  <si>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</si>
  <si>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</si>
  <si>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</si>
  <si>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</si>
  <si>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</si>
  <si>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</si>
  <si>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</si>
  <si>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</si>
  <si>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</si>
  <si>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</si>
  <si>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</si>
  <si>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</si>
  <si>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</si>
  <si>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</si>
  <si>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</si>
  <si>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</si>
  <si>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</si>
  <si>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</si>
  <si>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</si>
  <si>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</si>
  <si>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</si>
  <si>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</si>
  <si>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</si>
  <si>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</si>
  <si>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</si>
  <si>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</si>
  <si>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</si>
  <si>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</si>
  <si>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</si>
  <si>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</si>
  <si>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</si>
  <si>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</si>
  <si>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</si>
  <si>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</si>
  <si>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</si>
  <si>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</si>
  <si>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</si>
  <si>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</si>
  <si>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</si>
  <si>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</si>
  <si>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</si>
  <si>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</si>
  <si>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</si>
  <si>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</si>
  <si>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</si>
  <si>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</si>
  <si>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</si>
  <si>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</si>
  <si>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</si>
  <si>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</si>
  <si>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</si>
  <si>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</si>
  <si>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</si>
  <si>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</si>
  <si>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</si>
  <si>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</si>
  <si>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</si>
  <si>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</si>
  <si>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</si>
  <si>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</si>
  <si>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</si>
  <si>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</si>
  <si>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</si>
  <si>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</si>
  <si>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</si>
  <si>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</si>
  <si>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</si>
  <si>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</si>
  <si>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</si>
  <si>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</si>
  <si>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</si>
  <si>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</si>
  <si>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</si>
  <si>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</si>
  <si>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</si>
  <si>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</si>
  <si>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</si>
  <si>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</si>
  <si>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</si>
  <si>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</si>
  <si>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</si>
  <si>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</si>
  <si>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</si>
  <si>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</si>
  <si>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</si>
  <si>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</si>
  <si>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</si>
  <si>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</si>
  <si>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</si>
  <si>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</si>
  <si>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</si>
  <si>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</si>
  <si>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</si>
  <si>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</si>
  <si>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</si>
  <si>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</si>
  <si>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</si>
  <si>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</si>
  <si>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</si>
  <si>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</si>
  <si>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</si>
  <si>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</si>
  <si>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</si>
  <si>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</si>
  <si>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</si>
  <si>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</si>
  <si>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</si>
  <si>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</si>
  <si>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</si>
  <si>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</si>
  <si>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</si>
  <si>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</si>
  <si>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</si>
  <si>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</si>
  <si>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</si>
  <si>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</si>
  <si>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</si>
  <si>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</si>
  <si>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</si>
  <si>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</si>
  <si>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</si>
  <si>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</si>
  <si>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</si>
  <si>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</si>
  <si>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</si>
  <si>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</si>
  <si>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</si>
  <si>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</si>
  <si>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</si>
  <si>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</si>
  <si>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</si>
  <si>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</si>
  <si>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</si>
  <si>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</si>
  <si>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</si>
  <si>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</si>
  <si>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</si>
  <si>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</si>
  <si>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</si>
  <si>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</si>
  <si>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</si>
  <si>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</si>
  <si>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</si>
  <si>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</si>
  <si>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</si>
  <si>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</si>
  <si>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</si>
  <si>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</si>
  <si>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</si>
  <si>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</si>
  <si>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</si>
  <si>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</si>
  <si>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</si>
  <si>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</si>
  <si>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</si>
  <si>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</si>
  <si>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</si>
  <si>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</si>
  <si>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</si>
  <si>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</si>
  <si>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</si>
  <si>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</si>
  <si>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</si>
  <si>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</si>
  <si>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</si>
  <si>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</si>
  <si>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</si>
  <si>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</si>
  <si>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</si>
  <si>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</si>
  <si>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</si>
  <si>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</si>
  <si>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</si>
  <si>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</si>
  <si>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</si>
  <si>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</si>
  <si>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</si>
  <si>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</si>
  <si>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</si>
  <si>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</si>
  <si>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</si>
  <si>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</si>
  <si>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</si>
  <si>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</si>
  <si>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</si>
  <si>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</si>
  <si>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</si>
  <si>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</si>
  <si>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</si>
  <si>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</si>
  <si>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</si>
  <si>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</si>
  <si>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</si>
  <si>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</si>
  <si>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</si>
  <si>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</si>
  <si>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</si>
  <si>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</si>
  <si>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</si>
  <si>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</si>
  <si>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</si>
  <si>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</si>
  <si>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</si>
  <si>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</si>
  <si>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</si>
  <si>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</si>
  <si>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</si>
  <si>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</si>
  <si>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</si>
  <si>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</si>
  <si>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</si>
  <si>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</si>
  <si>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</si>
  <si>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</si>
  <si>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</si>
  <si>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</si>
  <si>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</si>
  <si>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</si>
  <si>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</si>
  <si>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</si>
  <si>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</si>
  <si>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</si>
  <si>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</si>
  <si>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</si>
  <si>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</si>
  <si>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</si>
  <si>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</si>
  <si>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</si>
  <si>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</si>
  <si>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</si>
  <si>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</si>
  <si>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</si>
  <si>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</si>
  <si>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</si>
  <si>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</si>
  <si>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</si>
  <si>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</si>
  <si>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</si>
  <si>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</si>
  <si>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</si>
  <si>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</si>
  <si>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</si>
  <si>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</si>
  <si>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</si>
  <si>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</si>
  <si>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</si>
  <si>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</si>
  <si>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</si>
  <si>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</si>
  <si>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</si>
  <si>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</si>
  <si>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</si>
  <si>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</si>
  <si>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</si>
  <si>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</si>
  <si>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</si>
  <si>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</si>
  <si>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</si>
  <si>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</si>
  <si>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</si>
  <si>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</si>
  <si>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</si>
  <si>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</si>
  <si>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</si>
  <si>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</si>
  <si>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</si>
  <si>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</si>
  <si>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</si>
  <si>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</si>
  <si>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</si>
  <si>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</si>
  <si>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</si>
  <si>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</si>
  <si>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</si>
  <si>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</si>
  <si>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</si>
  <si>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</si>
  <si>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</si>
  <si>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</si>
  <si>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</si>
  <si>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</si>
  <si>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</si>
  <si>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</si>
  <si>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</si>
  <si>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</si>
  <si>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</si>
  <si>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</si>
  <si>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</si>
  <si>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</si>
  <si>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</si>
  <si>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</si>
  <si>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</si>
  <si>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</si>
  <si>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</si>
  <si>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</si>
  <si>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</si>
  <si>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</si>
  <si>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</si>
  <si>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</si>
  <si>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</si>
  <si>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</si>
  <si>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</si>
  <si>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</si>
  <si>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</si>
  <si>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</si>
  <si>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</si>
  <si>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</si>
  <si>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</si>
  <si>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</si>
  <si>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</si>
  <si>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</si>
  <si>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</si>
  <si>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</si>
  <si>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</si>
  <si>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</si>
  <si>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</si>
  <si>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</si>
  <si>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</si>
  <si>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</si>
  <si>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</si>
  <si>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</si>
  <si>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</si>
  <si>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</si>
  <si>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</si>
  <si>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</si>
  <si>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</si>
  <si>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</si>
  <si>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</si>
  <si>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</si>
  <si>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</si>
  <si>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</si>
  <si>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</si>
  <si>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</si>
  <si>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</si>
  <si>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</si>
  <si>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</si>
  <si>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</si>
  <si>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</si>
  <si>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</si>
  <si>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</si>
  <si>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</si>
  <si>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</si>
  <si>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</si>
  <si>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</si>
  <si>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</si>
  <si>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</si>
  <si>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</si>
  <si>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</si>
  <si>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</si>
  <si>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</si>
  <si>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</si>
  <si>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</si>
  <si>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</si>
  <si>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</si>
  <si>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</si>
  <si>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</si>
  <si>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</si>
  <si>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</si>
  <si>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</si>
  <si>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</si>
  <si>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</si>
  <si>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</si>
  <si>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</si>
  <si>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</si>
  <si>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</si>
  <si>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</si>
  <si>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</si>
  <si>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</si>
  <si>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</si>
  <si>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</si>
  <si>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</si>
  <si>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</si>
  <si>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</si>
  <si>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</si>
  <si>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</si>
  <si>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</si>
  <si>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</si>
  <si>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</si>
  <si>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</si>
  <si>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</si>
  <si>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</si>
  <si>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</si>
  <si>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</si>
  <si>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</si>
  <si>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</si>
  <si>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</si>
  <si>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</si>
  <si>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</si>
  <si>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</si>
  <si>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</si>
  <si>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</si>
  <si>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</si>
  <si>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</si>
  <si>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</si>
  <si>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</si>
  <si>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</si>
  <si>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</si>
  <si>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</si>
  <si>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</si>
  <si>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</si>
  <si>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</si>
  <si>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</si>
  <si>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</si>
  <si>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</si>
  <si>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</si>
  <si>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</si>
  <si>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</si>
  <si>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</si>
  <si>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</si>
  <si>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</si>
  <si>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</si>
  <si>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</si>
  <si>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</si>
  <si>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</si>
  <si>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</si>
  <si>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</si>
  <si>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</si>
  <si>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</si>
  <si>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</si>
  <si>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</si>
  <si>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</si>
  <si>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</si>
  <si>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</si>
  <si>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</si>
  <si>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</si>
  <si>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</si>
  <si>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</si>
  <si>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</si>
  <si>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</si>
  <si>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</si>
  <si>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</si>
  <si>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</si>
  <si>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</si>
  <si>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</si>
  <si>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</si>
  <si>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</si>
  <si>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</si>
  <si>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</si>
  <si>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</si>
  <si>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</si>
  <si>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</si>
  <si>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</si>
  <si>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</si>
  <si>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</si>
  <si>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</si>
  <si>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</si>
  <si>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</si>
  <si>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</si>
  <si>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</si>
  <si>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</si>
  <si>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</si>
  <si>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</si>
  <si>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</si>
  <si>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</si>
  <si>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</si>
  <si>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</si>
  <si>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</si>
  <si>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</si>
  <si>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</si>
  <si>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</si>
  <si>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</si>
  <si>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</si>
  <si>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</si>
  <si>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</si>
  <si>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</si>
  <si>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</si>
  <si>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</si>
  <si>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</si>
  <si>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</si>
  <si>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</si>
  <si>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</si>
  <si>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</si>
  <si>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</si>
  <si>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</si>
  <si>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</si>
  <si>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</si>
  <si>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</si>
  <si>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</si>
  <si>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</si>
  <si>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</si>
  <si>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</si>
  <si>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</si>
  <si>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</si>
  <si>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</si>
  <si>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</si>
  <si>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</si>
  <si>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</si>
  <si>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</si>
  <si>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</si>
  <si>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</si>
  <si>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</si>
  <si>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</si>
  <si>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</si>
  <si>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</si>
  <si>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</si>
  <si>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</si>
  <si>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</si>
  <si>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</si>
  <si>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</si>
  <si>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</si>
  <si>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</si>
  <si>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</si>
  <si>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</si>
  <si>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</si>
  <si>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</si>
  <si>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</si>
  <si>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</si>
  <si>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</si>
  <si>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</si>
  <si>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</si>
  <si>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</si>
  <si>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</si>
  <si>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</si>
  <si>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</si>
  <si>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</si>
  <si>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</si>
  <si>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</si>
  <si>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</si>
  <si>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</si>
  <si>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</si>
  <si>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</si>
  <si>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</si>
  <si>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</si>
  <si>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</si>
  <si>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</si>
  <si>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</si>
  <si>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</si>
  <si>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</si>
  <si>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</si>
  <si>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</si>
  <si>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</si>
  <si>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</si>
  <si>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</si>
  <si>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</si>
  <si>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</si>
  <si>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</si>
  <si>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</si>
  <si>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</si>
  <si>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</si>
  <si>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</si>
  <si>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</si>
  <si>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</si>
  <si>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</si>
  <si>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</si>
  <si>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</si>
  <si>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</si>
  <si>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</si>
  <si>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</si>
  <si>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</si>
  <si>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</si>
  <si>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</si>
  <si>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</si>
  <si>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</si>
  <si>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</si>
  <si>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</si>
  <si>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</si>
  <si>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</si>
  <si>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</si>
  <si>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</si>
  <si>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</si>
  <si>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</si>
  <si>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</si>
  <si>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</si>
  <si>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</si>
  <si>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</si>
  <si>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</si>
  <si>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</si>
  <si>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</si>
  <si>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</si>
  <si>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</si>
  <si>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</si>
  <si>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</si>
  <si>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</si>
  <si>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</si>
  <si>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</si>
  <si>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</si>
  <si>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</si>
  <si>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</si>
  <si>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</si>
  <si>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</si>
  <si>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</si>
  <si>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</si>
  <si>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</si>
  <si>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</si>
  <si>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</si>
  <si>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</si>
  <si>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</si>
  <si>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</si>
  <si>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</si>
  <si>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</si>
  <si>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</si>
  <si>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</si>
  <si>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</si>
  <si>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</si>
  <si>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</si>
  <si>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</si>
  <si>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</si>
  <si>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</si>
  <si>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</si>
  <si>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</si>
  <si>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</si>
  <si>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</si>
  <si>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</si>
  <si>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</si>
  <si>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</si>
  <si>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</si>
  <si>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</si>
  <si>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</si>
  <si>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</si>
  <si>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</si>
  <si>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</si>
  <si>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</si>
  <si>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</si>
  <si>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</si>
  <si>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</si>
  <si>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</si>
  <si>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</si>
  <si>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</si>
  <si>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</si>
  <si>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</si>
  <si>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</si>
  <si>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</si>
  <si>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</si>
  <si>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</si>
  <si>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</si>
  <si>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</si>
  <si>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</si>
  <si>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</si>
  <si>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</si>
  <si>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</si>
  <si>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</si>
  <si>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</si>
  <si>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</si>
  <si>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</si>
  <si>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</si>
  <si>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</si>
  <si>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</si>
  <si>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</si>
  <si>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</si>
  <si>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</si>
  <si>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</si>
  <si>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</si>
  <si>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</si>
  <si>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</si>
  <si>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</si>
  <si>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</si>
  <si>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</si>
  <si>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</si>
  <si>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</si>
  <si>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</si>
  <si>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</si>
  <si>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</si>
  <si>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</si>
  <si>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</si>
  <si>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</si>
  <si>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</si>
  <si>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</si>
  <si>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</si>
  <si>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</si>
  <si>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</si>
  <si>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</si>
  <si>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</si>
  <si>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</si>
  <si>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</si>
  <si>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</si>
  <si>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</si>
  <si>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</si>
  <si>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</si>
  <si>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</si>
  <si>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</si>
  <si>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</si>
  <si>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</si>
  <si>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</si>
  <si>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</si>
  <si>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</si>
  <si>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</si>
  <si>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</si>
  <si>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</si>
  <si>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</si>
  <si>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</si>
  <si>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</si>
  <si>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</si>
  <si>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</si>
  <si>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</si>
  <si>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</si>
  <si>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</si>
  <si>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</si>
  <si>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</si>
  <si>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</si>
  <si>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</si>
  <si>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</si>
  <si>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</si>
  <si>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</si>
  <si>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</si>
  <si>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</si>
  <si>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</si>
  <si>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</si>
  <si>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</si>
  <si>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</si>
  <si>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</si>
  <si>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</si>
  <si>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</si>
  <si>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</si>
  <si>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</si>
  <si>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</si>
  <si>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</si>
  <si>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</si>
  <si>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</si>
  <si>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</si>
  <si>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</si>
  <si>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</si>
  <si>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</si>
  <si>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</si>
  <si>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</si>
  <si>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</si>
  <si>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</si>
  <si>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</si>
  <si>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</si>
  <si>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</si>
  <si>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</si>
  <si>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</si>
  <si>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</si>
  <si>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</si>
  <si>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</si>
  <si>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</si>
  <si>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</si>
  <si>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</si>
  <si>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</si>
  <si>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</si>
  <si>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</si>
  <si>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</si>
  <si>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</si>
  <si>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</si>
  <si>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</si>
  <si>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</si>
  <si>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</si>
  <si>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</si>
  <si>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</si>
  <si>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</si>
  <si>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</si>
  <si>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</si>
  <si>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</si>
  <si>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</si>
  <si>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</si>
  <si>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</si>
  <si>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</si>
  <si>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</si>
  <si>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</si>
  <si>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</si>
  <si>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</si>
  <si>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</si>
  <si>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</si>
  <si>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</si>
  <si>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</si>
  <si>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</si>
  <si>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</si>
  <si>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</si>
  <si>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</si>
  <si>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</si>
  <si>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</si>
  <si>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</si>
  <si>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</si>
  <si>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</si>
  <si>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</si>
  <si>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</si>
  <si>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</si>
  <si>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</si>
  <si>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</si>
  <si>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</si>
  <si>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</si>
  <si>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</si>
  <si>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</si>
  <si>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</si>
  <si>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</si>
  <si>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</si>
  <si>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</si>
  <si>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</si>
  <si>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</si>
  <si>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</si>
  <si>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</si>
  <si>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</si>
  <si>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</si>
  <si>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</si>
  <si>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</si>
  <si>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</si>
  <si>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</si>
  <si>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</si>
  <si>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</si>
  <si>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</si>
  <si>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</si>
  <si>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</si>
  <si>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</si>
  <si>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</si>
  <si>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</si>
  <si>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</si>
  <si>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</si>
  <si>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</si>
  <si>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</si>
  <si>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</si>
  <si>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</si>
  <si>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</si>
  <si>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</si>
  <si>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</si>
  <si>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</si>
  <si>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</si>
  <si>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</si>
  <si>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</si>
  <si>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</si>
  <si>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</si>
  <si>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</si>
  <si>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</si>
  <si>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</si>
  <si>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</si>
  <si>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</si>
  <si>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</si>
  <si>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</si>
  <si>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</si>
  <si>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</si>
  <si>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</si>
  <si>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</si>
  <si>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</si>
  <si>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</si>
  <si>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</si>
  <si>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</si>
  <si>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</si>
  <si>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</si>
  <si>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</si>
  <si>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</si>
  <si>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</si>
  <si>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</si>
  <si>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</si>
  <si>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</si>
  <si>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</si>
  <si>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</si>
  <si>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</si>
  <si>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</si>
  <si>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</si>
  <si>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</si>
  <si>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</si>
  <si>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</si>
  <si>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</si>
  <si>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</si>
  <si>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</si>
  <si>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</si>
  <si>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</si>
  <si>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</si>
  <si>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</si>
  <si>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</si>
  <si>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</si>
  <si>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</si>
  <si>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</si>
  <si>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</si>
  <si>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</si>
  <si>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</si>
  <si>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</si>
  <si>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</si>
  <si>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</si>
  <si>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</si>
  <si>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</si>
  <si>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</si>
  <si>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</si>
  <si>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</si>
  <si>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</si>
  <si>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</si>
  <si>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</si>
  <si>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</si>
  <si>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</si>
  <si>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</si>
  <si>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</si>
  <si>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</si>
  <si>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</si>
  <si>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</si>
  <si>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</si>
  <si>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</si>
  <si>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</si>
  <si>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</si>
  <si>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</si>
  <si>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</si>
  <si>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</si>
  <si>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</si>
  <si>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</si>
  <si>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</si>
  <si>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</si>
  <si>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</si>
  <si>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</si>
  <si>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</si>
  <si>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</si>
  <si>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</si>
  <si>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</si>
  <si>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</si>
  <si>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</si>
  <si>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</si>
  <si>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</si>
  <si>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</si>
  <si>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</si>
  <si>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</si>
  <si>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</si>
  <si>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</si>
  <si>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</si>
  <si>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</si>
  <si>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</si>
  <si>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</si>
  <si>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</si>
  <si>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</si>
  <si>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</si>
  <si>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</si>
  <si>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</si>
  <si>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</si>
  <si>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</si>
  <si>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</si>
  <si>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</si>
  <si>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</si>
  <si>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</si>
  <si>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</si>
  <si>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</si>
  <si>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</si>
  <si>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</si>
  <si>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</si>
  <si>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</si>
  <si>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</si>
  <si>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</si>
  <si>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</si>
  <si>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</si>
  <si>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</si>
  <si>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</si>
  <si>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</si>
  <si>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</si>
  <si>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</si>
  <si>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</si>
  <si>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</si>
  <si>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</si>
  <si>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</si>
  <si>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</si>
  <si>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</si>
  <si>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</si>
  <si>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</si>
  <si>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</si>
  <si>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</si>
  <si>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</si>
  <si>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</si>
  <si>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</si>
  <si>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</si>
  <si>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</si>
  <si>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</si>
  <si>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</si>
  <si>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</si>
  <si>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</si>
  <si>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</si>
  <si>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</si>
  <si>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</si>
  <si>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</si>
  <si>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</si>
  <si>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</si>
  <si>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</si>
  <si>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</si>
  <si>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</si>
  <si>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</si>
  <si>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</si>
  <si>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</si>
  <si>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</si>
  <si>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</si>
  <si>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</si>
  <si>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</si>
  <si>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</si>
  <si>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</si>
  <si>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</si>
  <si>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</si>
  <si>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</si>
  <si>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</si>
  <si>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</si>
  <si>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</si>
  <si>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</si>
  <si>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</si>
  <si>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</si>
  <si>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</si>
  <si>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</si>
  <si>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</si>
  <si>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</si>
  <si>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</si>
  <si>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</si>
  <si>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</si>
  <si>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</si>
  <si>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</si>
  <si>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</si>
  <si>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</si>
  <si>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</si>
  <si>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</si>
  <si>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</si>
  <si>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</si>
  <si>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</si>
  <si>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</si>
  <si>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</si>
  <si>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</si>
  <si>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</si>
  <si>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</si>
  <si>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</si>
  <si>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</si>
  <si>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</si>
  <si>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</si>
  <si>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</si>
  <si>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</si>
  <si>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</si>
  <si>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</si>
  <si>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</si>
  <si>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</si>
  <si>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</si>
  <si>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</si>
  <si>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</si>
  <si>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</si>
  <si>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</si>
  <si>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</si>
  <si>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</si>
  <si>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</si>
  <si>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</si>
  <si>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</si>
  <si>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</si>
  <si>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</si>
  <si>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</si>
  <si>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</si>
  <si>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</si>
  <si>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</si>
  <si>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</si>
  <si>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</si>
  <si>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</si>
  <si>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</si>
  <si>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</si>
  <si>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</si>
  <si>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</si>
  <si>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</si>
  <si>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</si>
  <si>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</si>
  <si>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</si>
  <si>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</si>
  <si>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</si>
  <si>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</si>
  <si>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</si>
  <si>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</si>
  <si>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</si>
  <si>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</si>
  <si>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</si>
  <si>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</si>
  <si>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</si>
  <si>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</si>
  <si>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</si>
  <si>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</si>
  <si>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</si>
  <si>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</si>
  <si>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</si>
  <si>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</si>
  <si>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</si>
  <si>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</si>
  <si>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</si>
  <si>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</si>
  <si>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</si>
  <si>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</si>
  <si>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</si>
  <si>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</si>
  <si>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</si>
  <si>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</si>
  <si>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</si>
  <si>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</si>
  <si>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</si>
  <si>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</si>
  <si>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</si>
  <si>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</si>
  <si>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</si>
  <si>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</si>
  <si>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</si>
  <si>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</si>
  <si>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</si>
  <si>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</si>
  <si>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</si>
  <si>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</si>
  <si>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</si>
  <si>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</si>
  <si>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</si>
  <si>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</si>
  <si>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</si>
  <si>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</si>
  <si>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</si>
  <si>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</si>
  <si>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</si>
  <si>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</si>
  <si>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</si>
  <si>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</si>
  <si>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</si>
  <si>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</si>
  <si>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</si>
  <si>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</si>
  <si>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</si>
  <si>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</si>
  <si>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</si>
  <si>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</si>
  <si>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</si>
  <si>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</si>
  <si>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</si>
  <si>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</si>
  <si>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</si>
  <si>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</si>
  <si>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</si>
  <si>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</si>
  <si>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</si>
  <si>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</si>
  <si>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</si>
  <si>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</si>
  <si>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</si>
  <si>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</si>
  <si>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</si>
  <si>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</si>
  <si>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</si>
  <si>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</si>
  <si>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</si>
  <si>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</si>
  <si>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</si>
  <si>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</si>
  <si>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</si>
  <si>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</si>
  <si>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</si>
  <si>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</si>
  <si>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</si>
  <si>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</si>
  <si>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</si>
  <si>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</si>
  <si>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</si>
  <si>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</si>
  <si>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</si>
  <si>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</si>
  <si>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</si>
  <si>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</si>
  <si>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</si>
  <si>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</si>
  <si>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</si>
  <si>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</si>
  <si>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</si>
  <si>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</si>
  <si>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</si>
  <si>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</si>
  <si>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</si>
  <si>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</si>
  <si>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</si>
  <si>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</si>
  <si>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</si>
  <si>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</si>
  <si>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</si>
  <si>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</si>
  <si>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</si>
  <si>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</si>
  <si>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</si>
  <si>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</si>
  <si>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</si>
  <si>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</si>
  <si>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</si>
  <si>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</si>
  <si>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</si>
  <si>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</si>
  <si>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</si>
  <si>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</si>
  <si>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</si>
  <si>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</si>
  <si>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</si>
  <si>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</si>
  <si>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</si>
  <si>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</si>
  <si>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</si>
  <si>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</si>
  <si>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</si>
  <si>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</si>
  <si>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</si>
  <si>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</si>
  <si>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</si>
  <si>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</si>
  <si>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</si>
  <si>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</si>
  <si>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</si>
  <si>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</si>
  <si>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</si>
  <si>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</si>
  <si>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</si>
  <si>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</si>
  <si>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</si>
  <si>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</si>
  <si>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</si>
  <si>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</si>
  <si>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</si>
  <si>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</si>
  <si>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</si>
  <si>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</si>
  <si>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</si>
  <si>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</si>
  <si>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</si>
  <si>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</si>
  <si>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</si>
  <si>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</si>
  <si>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</si>
  <si>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</si>
  <si>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</si>
  <si>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</si>
  <si>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</si>
  <si>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</si>
  <si>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</si>
  <si>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</si>
  <si>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</si>
  <si>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</si>
  <si>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</si>
  <si>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</si>
  <si>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</si>
  <si>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</si>
  <si>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</si>
  <si>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</si>
  <si>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</si>
  <si>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</si>
  <si>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</si>
  <si>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</si>
  <si>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</si>
  <si>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</si>
  <si>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</si>
  <si>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</si>
  <si>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</si>
  <si>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</si>
  <si>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</si>
  <si>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</si>
  <si>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</si>
  <si>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</si>
  <si>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</si>
  <si>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</si>
  <si>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</si>
  <si>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</si>
  <si>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</si>
  <si>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</si>
  <si>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</si>
  <si>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</si>
  <si>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</si>
  <si>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</si>
  <si>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</si>
  <si>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</si>
  <si>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</si>
  <si>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</si>
  <si>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</si>
  <si>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</si>
  <si>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</si>
  <si>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</si>
  <si>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</si>
  <si>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</si>
  <si>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</si>
  <si>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</si>
  <si>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</si>
  <si>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</si>
  <si>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</si>
  <si>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</si>
  <si>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</si>
  <si>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</si>
  <si>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</si>
  <si>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</si>
  <si>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</si>
  <si>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</si>
  <si>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</si>
  <si>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</si>
  <si>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</si>
  <si>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</si>
  <si>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</si>
  <si>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</si>
  <si>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</si>
  <si>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</si>
  <si>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</si>
  <si>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</si>
  <si>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</si>
  <si>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</si>
  <si>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</si>
  <si>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</si>
  <si>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</si>
  <si>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</si>
  <si>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</si>
  <si>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</si>
  <si>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</si>
  <si>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</si>
  <si>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</si>
  <si>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</si>
  <si>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</si>
  <si>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</si>
  <si>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</si>
  <si>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</si>
  <si>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</si>
  <si>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</si>
  <si>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</si>
  <si>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</si>
  <si>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</si>
  <si>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</si>
  <si>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</si>
  <si>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</si>
  <si>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</si>
  <si>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</si>
  <si>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</si>
  <si>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</si>
  <si>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</si>
  <si>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</si>
  <si>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</si>
  <si>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</si>
  <si>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</si>
  <si>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</si>
  <si>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</si>
  <si>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</si>
  <si>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</si>
  <si>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</si>
  <si>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</si>
  <si>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</si>
  <si>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</si>
  <si>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</si>
  <si>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</si>
  <si>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</si>
  <si>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</si>
  <si>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</si>
  <si>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</si>
  <si>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</si>
  <si>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</si>
  <si>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</si>
  <si>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</si>
  <si>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</si>
  <si>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</si>
  <si>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</si>
  <si>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</si>
  <si>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</si>
  <si>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</si>
  <si>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</si>
  <si>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</si>
  <si>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</si>
  <si>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</si>
  <si>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</si>
  <si>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</si>
  <si>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</si>
  <si>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</si>
  <si>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</si>
  <si>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</si>
  <si>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</si>
  <si>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</si>
  <si>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</si>
  <si>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</si>
  <si>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</si>
  <si>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</si>
  <si>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</si>
  <si>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</si>
  <si>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</si>
  <si>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</si>
  <si>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</si>
  <si>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</si>
  <si>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</si>
  <si>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</si>
  <si>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</si>
  <si>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</si>
  <si>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</si>
  <si>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</si>
  <si>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</si>
  <si>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</si>
  <si>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</si>
  <si>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</si>
  <si>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</si>
  <si>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</si>
  <si>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</si>
  <si>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</si>
  <si>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</si>
  <si>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</si>
  <si>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</si>
  <si>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</si>
  <si>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</si>
  <si>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</si>
  <si>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</si>
  <si>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</si>
  <si>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</si>
  <si>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</si>
  <si>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</si>
  <si>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</si>
  <si>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</si>
  <si>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</si>
  <si>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</si>
  <si>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</si>
  <si>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</si>
  <si>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</si>
  <si>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</si>
  <si>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</si>
  <si>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</si>
  <si>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</si>
  <si>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</si>
  <si>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</si>
  <si>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</si>
  <si>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</si>
  <si>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</si>
  <si>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</si>
  <si>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</si>
  <si>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</si>
  <si>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</si>
  <si>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</si>
  <si>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</si>
  <si>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</si>
  <si>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</si>
  <si>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</si>
  <si>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</si>
  <si>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</si>
  <si>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</si>
  <si>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</si>
  <si>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</si>
  <si>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</si>
  <si>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</si>
  <si>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</si>
  <si>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</si>
  <si>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</si>
  <si>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</si>
  <si>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</si>
  <si>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</si>
  <si>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</si>
  <si>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</si>
  <si>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</si>
  <si>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</si>
  <si>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</si>
  <si>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</si>
  <si>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</si>
  <si>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</si>
  <si>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</si>
  <si>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</si>
  <si>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</si>
  <si>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</si>
  <si>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</si>
  <si>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</si>
  <si>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</si>
  <si>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</si>
  <si>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</si>
  <si>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</si>
  <si>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</si>
  <si>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</si>
  <si>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</si>
  <si>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</si>
  <si>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</si>
  <si>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</si>
  <si>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</si>
  <si>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</si>
  <si>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</si>
  <si>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</si>
  <si>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</si>
  <si>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</si>
  <si>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</si>
  <si>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</si>
  <si>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</si>
  <si>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</si>
  <si>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</si>
  <si>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</si>
  <si>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</si>
  <si>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</si>
  <si>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</si>
  <si>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</si>
  <si>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</si>
  <si>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</si>
  <si>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</si>
  <si>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</si>
  <si>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</si>
  <si>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</si>
  <si>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</si>
  <si>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</si>
  <si>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</si>
  <si>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</si>
  <si>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</si>
  <si>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</si>
  <si>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</si>
  <si>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</si>
  <si>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</si>
  <si>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</si>
  <si>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</si>
  <si>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</si>
  <si>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</si>
  <si>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</si>
  <si>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</si>
  <si>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</si>
  <si>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</si>
  <si>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</si>
  <si>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</si>
  <si>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</si>
  <si>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</si>
  <si>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</si>
  <si>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</si>
  <si>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</si>
  <si>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</si>
  <si>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</si>
  <si>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</si>
  <si>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</si>
  <si>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</si>
  <si>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</si>
  <si>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</si>
  <si>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</si>
  <si>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</si>
  <si>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</si>
  <si>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</si>
  <si>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</si>
  <si>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</si>
  <si>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</si>
  <si>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</si>
  <si>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</si>
  <si>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</si>
  <si>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</si>
  <si>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</si>
  <si>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</si>
  <si>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</si>
  <si>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</si>
  <si>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</si>
  <si>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</si>
  <si>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</si>
  <si>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</si>
  <si>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</si>
  <si>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</si>
  <si>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</si>
  <si>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</si>
  <si>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</si>
  <si>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</si>
  <si>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</si>
  <si>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</si>
  <si>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</si>
  <si>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</si>
  <si>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</si>
  <si>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</si>
  <si>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</si>
  <si>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</si>
  <si>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</si>
  <si>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</si>
  <si>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</si>
  <si>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</si>
  <si>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</si>
  <si>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</si>
  <si>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</si>
  <si>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</si>
  <si>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</si>
  <si>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</si>
  <si>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</si>
  <si>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</si>
  <si>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</si>
  <si>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</si>
  <si>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</si>
  <si>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</si>
  <si>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</si>
  <si>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</si>
  <si>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</si>
  <si>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</si>
  <si>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</si>
  <si>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</si>
  <si>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</si>
  <si>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</si>
  <si>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</si>
  <si>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</si>
  <si>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</si>
  <si>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</si>
  <si>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</si>
  <si>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</si>
  <si>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</si>
  <si>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</si>
  <si>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</si>
  <si>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</si>
  <si>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</si>
  <si>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</si>
  <si>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</si>
  <si>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</si>
  <si>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</si>
  <si>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</si>
  <si>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</si>
  <si>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</si>
  <si>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</si>
  <si>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</si>
  <si>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</si>
  <si>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</si>
  <si>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</si>
  <si>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</si>
  <si>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</si>
  <si>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</si>
  <si>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</si>
  <si>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</si>
  <si>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</si>
  <si>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</si>
  <si>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</si>
  <si>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</si>
  <si>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</si>
  <si>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</si>
  <si>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</si>
  <si>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</si>
  <si>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</si>
  <si>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</si>
  <si>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</si>
  <si>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</si>
  <si>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</si>
  <si>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</si>
  <si>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</si>
  <si>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</si>
  <si>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</si>
  <si>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</si>
  <si>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</si>
  <si>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</si>
  <si>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</si>
  <si>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</si>
  <si>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</si>
  <si>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</si>
  <si>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</si>
  <si>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</si>
  <si>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</si>
  <si>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</si>
  <si>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</si>
  <si>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</si>
  <si>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</si>
  <si>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</si>
  <si>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</si>
  <si>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</si>
  <si>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</si>
  <si>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</si>
  <si>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</si>
  <si>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</si>
  <si>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</si>
  <si>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</si>
  <si>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</si>
  <si>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</si>
  <si>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</si>
  <si>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</si>
  <si>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</si>
  <si>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</si>
  <si>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</si>
  <si>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</si>
  <si>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</si>
  <si>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</si>
  <si>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</si>
  <si>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</si>
  <si>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</si>
  <si>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</si>
  <si>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</si>
  <si>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</si>
  <si>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</si>
  <si>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</si>
  <si>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</si>
  <si>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</si>
  <si>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</si>
  <si>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</si>
  <si>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</si>
  <si>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</si>
  <si>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</si>
  <si>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</si>
  <si>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</si>
  <si>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</si>
  <si>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</si>
  <si>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</si>
  <si>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</si>
  <si>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</si>
  <si>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</si>
  <si>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</si>
  <si>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</si>
  <si>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</si>
  <si>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</si>
  <si>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</si>
  <si>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</si>
  <si>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</si>
  <si>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</si>
  <si>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</si>
  <si>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</si>
  <si>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</si>
  <si>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</si>
  <si>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</si>
  <si>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</si>
  <si>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</si>
  <si>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</si>
  <si>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</si>
  <si>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</si>
  <si>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</si>
  <si>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</si>
  <si>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</si>
  <si>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</si>
  <si>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</si>
  <si>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</si>
  <si>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</si>
  <si>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</si>
  <si>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</si>
  <si>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</si>
  <si>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</si>
  <si>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</si>
  <si>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</si>
  <si>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</si>
  <si>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</si>
  <si>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</si>
  <si>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</si>
  <si>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</si>
  <si>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</si>
  <si>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</si>
  <si>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</si>
  <si>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</si>
  <si>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</si>
  <si>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</si>
  <si>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</si>
  <si>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</si>
  <si>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</si>
  <si>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</si>
  <si>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</si>
  <si>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</si>
  <si>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</si>
  <si>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</si>
  <si>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</si>
  <si>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</si>
  <si>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</si>
  <si>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</si>
  <si>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</si>
  <si>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</si>
  <si>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</si>
  <si>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</si>
  <si>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</si>
  <si>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</si>
  <si>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</si>
  <si>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</si>
  <si>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</si>
  <si>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</si>
  <si>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</si>
  <si>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</si>
  <si>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</si>
  <si>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</si>
  <si>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</si>
  <si>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</si>
  <si>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</si>
  <si>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</si>
  <si>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</si>
  <si>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</si>
  <si>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</si>
  <si>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</si>
  <si>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</si>
  <si>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</si>
  <si>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</si>
  <si>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</si>
  <si>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</si>
  <si>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</si>
  <si>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</si>
  <si>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</si>
  <si>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</si>
  <si>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</si>
  <si>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</si>
  <si>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</si>
  <si>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</si>
  <si>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</si>
  <si>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</si>
  <si>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</si>
  <si>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</si>
  <si>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</si>
  <si>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</si>
  <si>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</si>
  <si>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</si>
  <si>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</si>
  <si>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</si>
  <si>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</si>
  <si>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</si>
  <si>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</si>
  <si>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</si>
  <si>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</si>
  <si>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</si>
  <si>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</si>
  <si>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</si>
  <si>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</si>
  <si>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</si>
  <si>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</si>
  <si>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</si>
  <si>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</si>
  <si>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</si>
  <si>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</si>
  <si>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</si>
  <si>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</si>
  <si>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</si>
  <si>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</si>
  <si>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</si>
  <si>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</si>
  <si>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</si>
  <si>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</si>
  <si>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</si>
  <si>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</si>
  <si>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</si>
  <si>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</si>
  <si>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</si>
  <si>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</si>
  <si>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</si>
  <si>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</si>
  <si>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</si>
  <si>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</si>
  <si>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</si>
  <si>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</si>
  <si>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</si>
  <si>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</si>
  <si>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</si>
  <si>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</si>
  <si>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</si>
  <si>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</si>
  <si>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</si>
  <si>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</si>
  <si>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</si>
  <si>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</si>
  <si>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</si>
  <si>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</si>
  <si>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</si>
  <si>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</si>
  <si>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</si>
  <si>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</si>
  <si>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</si>
  <si>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</si>
  <si>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</si>
  <si>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</si>
  <si>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</si>
  <si>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</si>
  <si>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</si>
  <si>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</si>
  <si>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</si>
  <si>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</si>
  <si>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</si>
  <si>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</si>
  <si>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</si>
  <si>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</si>
  <si>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</si>
  <si>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</si>
  <si>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</si>
  <si>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</si>
  <si>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</si>
  <si>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</si>
  <si>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</si>
  <si>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</si>
  <si>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</si>
  <si>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</si>
  <si>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</si>
  <si>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</si>
  <si>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</si>
  <si>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</si>
  <si>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</si>
  <si>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</si>
  <si>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</si>
  <si>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</si>
  <si>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</si>
  <si>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</si>
  <si>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</si>
  <si>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</si>
  <si>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</si>
  <si>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</si>
  <si>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</si>
  <si>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</si>
  <si>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</si>
  <si>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</si>
  <si>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</si>
  <si>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</si>
  <si>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</si>
  <si>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</si>
  <si>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</si>
  <si>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</si>
  <si>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</si>
  <si>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</si>
  <si>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</si>
  <si>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</si>
  <si>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</si>
  <si>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</si>
  <si>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</si>
  <si>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</si>
  <si>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</si>
  <si>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</si>
  <si>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</si>
  <si>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</si>
  <si>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</si>
  <si>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</si>
  <si>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</si>
  <si>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</si>
  <si>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</si>
  <si>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</si>
  <si>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</si>
  <si>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</si>
  <si>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</si>
  <si>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</si>
  <si>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</si>
  <si>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</si>
  <si>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</si>
  <si>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</si>
  <si>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</si>
  <si>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</si>
  <si>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</si>
  <si>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</si>
  <si>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</si>
  <si>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</si>
  <si>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</si>
  <si>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</si>
  <si>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</si>
  <si>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</si>
  <si>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</si>
  <si>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</si>
  <si>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</si>
  <si>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</si>
  <si>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</si>
  <si>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</si>
  <si>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</si>
  <si>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</si>
  <si>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</si>
  <si>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</si>
  <si>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</si>
  <si>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</si>
  <si>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</si>
  <si>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</si>
  <si>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</si>
  <si>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</si>
  <si>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</si>
  <si>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</si>
  <si>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</si>
  <si>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</si>
  <si>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</si>
  <si>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</si>
  <si>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</si>
  <si>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</si>
  <si>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</si>
  <si>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</si>
  <si>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</si>
  <si>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</si>
  <si>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</si>
  <si>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</si>
  <si>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</si>
  <si>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</si>
  <si>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</si>
  <si>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</si>
  <si>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</si>
  <si>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</si>
  <si>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</si>
  <si>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</si>
  <si>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</si>
  <si>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</si>
  <si>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</si>
  <si>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</si>
  <si>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</si>
  <si>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</si>
  <si>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</si>
  <si>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</si>
  <si>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</si>
  <si>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</si>
  <si>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</si>
  <si>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</si>
  <si>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</si>
  <si>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</si>
  <si>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</si>
  <si>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</si>
  <si>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</si>
  <si>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</si>
  <si>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</si>
  <si>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</si>
  <si>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</si>
  <si>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</si>
  <si>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</si>
  <si>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</si>
  <si>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</si>
  <si>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</si>
  <si>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</si>
  <si>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</si>
  <si>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</si>
  <si>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</si>
  <si>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</si>
  <si>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</si>
  <si>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</si>
  <si>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</si>
  <si>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</si>
  <si>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</si>
  <si>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</si>
  <si>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</si>
  <si>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</si>
  <si>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</si>
  <si>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</si>
  <si>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</si>
  <si>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</si>
  <si>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</si>
  <si>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</si>
  <si>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</si>
  <si>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</si>
  <si>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</si>
  <si>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</si>
  <si>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</si>
  <si>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</si>
  <si>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</si>
  <si>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</si>
  <si>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</si>
  <si>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</si>
  <si>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</si>
  <si>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</si>
  <si>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</si>
  <si>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</si>
  <si>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</si>
  <si>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</si>
  <si>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</si>
  <si>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</si>
  <si>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</si>
  <si>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</si>
  <si>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</si>
  <si>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</si>
  <si>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</si>
  <si>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</si>
  <si>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</si>
  <si>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</si>
  <si>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</si>
  <si>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</si>
  <si>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</si>
  <si>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</si>
  <si>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</si>
  <si>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</si>
  <si>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</si>
  <si>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</si>
  <si>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</si>
  <si>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</si>
  <si>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</si>
  <si>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</si>
  <si>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</si>
  <si>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</si>
  <si>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</si>
  <si>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</si>
  <si>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</si>
  <si>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</si>
  <si>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</si>
  <si>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</si>
  <si>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</si>
  <si>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</si>
  <si>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</si>
  <si>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</si>
  <si>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</si>
  <si>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</si>
  <si>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</si>
  <si>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</si>
  <si>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</si>
  <si>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</si>
  <si>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</si>
  <si>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</si>
  <si>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</si>
  <si>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</si>
  <si>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</si>
  <si>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</si>
  <si>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</si>
  <si>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</si>
  <si>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</si>
  <si>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</si>
  <si>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</si>
  <si>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</si>
  <si>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</si>
  <si>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</si>
  <si>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</si>
  <si>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</si>
  <si>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</si>
  <si>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</si>
  <si>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</si>
  <si>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</si>
  <si>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</si>
  <si>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</si>
  <si>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</si>
  <si>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</si>
  <si>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</si>
  <si>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</si>
  <si>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</si>
  <si>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</si>
  <si>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</si>
  <si>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</si>
  <si>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</si>
  <si>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</si>
  <si>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</si>
  <si>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</si>
  <si>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</si>
  <si>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</si>
  <si>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</si>
  <si>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</si>
  <si>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</si>
  <si>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</si>
  <si>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</si>
  <si>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</si>
  <si>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</si>
  <si>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</si>
  <si>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</si>
  <si>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</si>
  <si>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</si>
  <si>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</si>
  <si>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</si>
  <si>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</si>
  <si>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</si>
  <si>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</si>
  <si>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</si>
  <si>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</si>
  <si>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</si>
  <si>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</si>
  <si>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</si>
  <si>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</si>
  <si>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</si>
  <si>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</si>
  <si>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</si>
  <si>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</si>
  <si>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</si>
  <si>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</si>
  <si>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</si>
  <si>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</si>
  <si>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</si>
  <si>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</si>
  <si>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</si>
  <si>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</si>
  <si>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</si>
  <si>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</si>
  <si>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</si>
  <si>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</si>
  <si>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</si>
  <si>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</si>
  <si>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</si>
  <si>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</si>
  <si>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</si>
  <si>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</si>
  <si>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</si>
  <si>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</si>
  <si>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</si>
  <si>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</si>
  <si>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</si>
  <si>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</si>
  <si>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</si>
  <si>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</si>
  <si>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</si>
  <si>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</si>
  <si>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</si>
  <si>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</si>
  <si>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</si>
  <si>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</si>
  <si>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</si>
  <si>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</si>
  <si>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</si>
  <si>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</si>
  <si>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</si>
  <si>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</si>
  <si>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</si>
  <si>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</si>
  <si>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</si>
  <si>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</si>
  <si>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</si>
  <si>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</si>
  <si>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</si>
  <si>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</si>
  <si>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</si>
  <si>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</si>
  <si>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</si>
  <si>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</si>
  <si>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</si>
  <si>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</si>
  <si>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</si>
  <si>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</si>
  <si>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</si>
  <si>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</si>
  <si>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</si>
  <si>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</si>
  <si>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</si>
  <si>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</si>
  <si>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</si>
  <si>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</si>
  <si>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</si>
  <si>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</si>
  <si>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</si>
  <si>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</si>
  <si>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</si>
  <si>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</si>
  <si>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</si>
  <si>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</si>
  <si>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</si>
  <si>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</si>
  <si>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</si>
  <si>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</si>
  <si>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</si>
  <si>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</si>
  <si>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</si>
  <si>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</si>
  <si>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</si>
  <si>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</si>
  <si>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</si>
  <si>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</si>
  <si>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</si>
  <si>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</si>
  <si>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</si>
  <si>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</si>
  <si>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</si>
  <si>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</si>
  <si>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</si>
  <si>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</si>
  <si>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</si>
  <si>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</si>
  <si>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</si>
  <si>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</si>
  <si>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</si>
  <si>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</si>
  <si>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</si>
  <si>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</si>
  <si>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</si>
  <si>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</si>
  <si>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</si>
  <si>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</si>
  <si>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</si>
  <si>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</si>
  <si>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</si>
  <si>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</si>
  <si>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</si>
  <si>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</si>
  <si>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</si>
  <si>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</si>
  <si>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</si>
  <si>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</si>
  <si>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</si>
  <si>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</si>
  <si>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</si>
  <si>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</si>
  <si>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</si>
  <si>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</si>
  <si>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</si>
  <si>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</si>
  <si>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</si>
  <si>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</si>
  <si>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</si>
  <si>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</si>
  <si>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</si>
  <si>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</si>
  <si>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</si>
  <si>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</si>
  <si>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</si>
  <si>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</si>
  <si>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</si>
  <si>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</si>
  <si>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</si>
  <si>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</si>
  <si>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</si>
  <si>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</si>
  <si>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</si>
  <si>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</si>
  <si>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</si>
  <si>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</si>
  <si>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</si>
  <si>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</si>
  <si>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</si>
  <si>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</si>
  <si>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</si>
  <si>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</si>
  <si>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</si>
  <si>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</si>
  <si>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</si>
  <si>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</si>
  <si>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</si>
  <si>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</si>
  <si>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</si>
  <si>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</si>
  <si>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</si>
  <si>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</si>
  <si>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</si>
  <si>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</si>
  <si>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</si>
  <si>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</si>
  <si>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</si>
  <si>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</si>
  <si>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</si>
  <si>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</si>
  <si>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</si>
  <si>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</si>
  <si>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</si>
  <si>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</si>
  <si>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</si>
  <si>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</si>
  <si>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</si>
  <si>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</si>
  <si>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</si>
  <si>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</si>
  <si>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</si>
  <si>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</si>
  <si>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</si>
  <si>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</si>
  <si>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</si>
  <si>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</si>
  <si>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</si>
  <si>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</si>
  <si>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</si>
  <si>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</si>
  <si>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</si>
  <si>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</si>
  <si>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</si>
  <si>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</si>
  <si>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</si>
  <si>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</si>
  <si>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</si>
  <si>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</si>
  <si>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</si>
  <si>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</si>
  <si>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</si>
  <si>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</si>
  <si>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</si>
  <si>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</si>
  <si>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</si>
  <si>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</si>
  <si>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</si>
  <si>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</si>
  <si>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</si>
  <si>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</si>
  <si>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</si>
  <si>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</si>
  <si>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</si>
  <si>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</si>
  <si>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</si>
  <si>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</si>
  <si>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</si>
  <si>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</si>
  <si>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</si>
  <si>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</si>
  <si>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</si>
  <si>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</si>
  <si>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</si>
  <si>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</si>
  <si>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</si>
  <si>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</si>
  <si>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</si>
  <si>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</si>
  <si>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</si>
  <si>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</si>
  <si>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</si>
  <si>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</si>
  <si>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</si>
  <si>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</si>
  <si>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</si>
  <si>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</si>
  <si>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</si>
  <si>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</si>
  <si>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</si>
  <si>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</si>
  <si>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</si>
  <si>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</si>
  <si>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</si>
  <si>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</si>
  <si>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</si>
  <si>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</si>
  <si>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</si>
  <si>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</si>
  <si>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</si>
  <si>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</si>
  <si>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</si>
  <si>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</si>
  <si>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</si>
  <si>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</si>
  <si>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</si>
  <si>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</si>
  <si>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</si>
  <si>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</si>
  <si>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</si>
  <si>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</si>
  <si>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</si>
  <si>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</si>
  <si>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</si>
  <si>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</si>
  <si>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</si>
  <si>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</si>
  <si>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</si>
  <si>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</si>
  <si>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</si>
  <si>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</si>
  <si>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</si>
  <si>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</si>
  <si>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</si>
  <si>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</si>
  <si>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</si>
  <si>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</si>
  <si>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</si>
  <si>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</si>
  <si>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</si>
  <si>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</si>
  <si>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</si>
  <si>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</si>
  <si>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</si>
  <si>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</si>
  <si>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</si>
  <si>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</si>
  <si>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</si>
  <si>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</si>
  <si>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</si>
  <si>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</si>
  <si>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</si>
  <si>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</si>
  <si>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</si>
  <si>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</si>
  <si>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</si>
  <si>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</si>
  <si>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</si>
  <si>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</si>
  <si>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</si>
  <si>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</si>
  <si>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</si>
  <si>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</si>
  <si>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</si>
  <si>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</si>
  <si>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</si>
  <si>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</si>
  <si>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</si>
  <si>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</si>
  <si>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</si>
  <si>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</si>
  <si>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</si>
  <si>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</si>
  <si>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</si>
  <si>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</si>
  <si>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</si>
  <si>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</si>
  <si>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</si>
  <si>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</si>
  <si>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</si>
  <si>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</si>
  <si>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</si>
  <si>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</si>
  <si>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</si>
  <si>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</si>
  <si>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</si>
  <si>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</si>
  <si>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</si>
  <si>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</si>
  <si>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</si>
  <si>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</si>
  <si>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</si>
  <si>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</si>
  <si>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</si>
  <si>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</si>
  <si>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</si>
  <si>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</si>
  <si>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</si>
  <si>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</si>
  <si>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</si>
  <si>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</si>
  <si>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</si>
  <si>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</si>
  <si>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</si>
  <si>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</si>
  <si>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</si>
  <si>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</si>
  <si>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</si>
  <si>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</si>
  <si>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</si>
  <si>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</si>
  <si>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</si>
  <si>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</si>
  <si>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</si>
  <si>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</si>
  <si>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</si>
  <si>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</si>
  <si>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</si>
  <si>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</si>
  <si>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</si>
  <si>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</si>
  <si>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</si>
  <si>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</si>
  <si>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</si>
  <si>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</si>
  <si>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</si>
  <si>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</si>
  <si>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</si>
  <si>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</si>
  <si>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</si>
  <si>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</si>
  <si>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</si>
  <si>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</si>
  <si>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</si>
  <si>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</si>
  <si>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</si>
  <si>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</si>
  <si>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</si>
  <si>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</si>
  <si>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</si>
  <si>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</si>
  <si>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</si>
  <si>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</si>
  <si>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</si>
  <si>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</si>
  <si>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</si>
  <si>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</si>
  <si>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</si>
  <si>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</si>
  <si>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</si>
  <si>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</si>
  <si>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</si>
  <si>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</si>
  <si>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</si>
  <si>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</si>
  <si>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</si>
  <si>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</si>
  <si>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</si>
  <si>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</si>
  <si>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</si>
  <si>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</si>
  <si>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</si>
  <si>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</si>
  <si>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</si>
  <si>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</si>
  <si>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</si>
  <si>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</si>
  <si>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</si>
  <si>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</si>
  <si>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</si>
  <si>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</si>
  <si>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</si>
  <si>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</si>
  <si>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</si>
  <si>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</si>
  <si>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</si>
  <si>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</si>
  <si>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</si>
  <si>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</si>
  <si>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</si>
  <si>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</si>
  <si>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</si>
  <si>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</si>
  <si>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</si>
  <si>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</si>
  <si>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</si>
  <si>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</si>
  <si>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</si>
  <si>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</si>
  <si>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</si>
  <si>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</si>
  <si>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</si>
  <si>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</si>
  <si>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</si>
  <si>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</si>
  <si>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</si>
  <si>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</si>
  <si>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</si>
  <si>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</si>
  <si>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</si>
  <si>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</si>
  <si>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</si>
  <si>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</si>
  <si>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</si>
  <si>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</si>
  <si>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</si>
  <si>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</si>
  <si>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</si>
  <si>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</si>
  <si>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</si>
  <si>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</si>
  <si>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</si>
  <si>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</si>
  <si>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</si>
  <si>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</si>
  <si>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</si>
  <si>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</si>
  <si>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</si>
  <si>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</si>
  <si>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</si>
  <si>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</si>
  <si>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</si>
  <si>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</si>
  <si>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</si>
  <si>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</si>
  <si>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</si>
  <si>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</si>
  <si>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</si>
  <si>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</si>
  <si>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</si>
  <si>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</si>
  <si>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</si>
  <si>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</si>
  <si>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</si>
  <si>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</si>
  <si>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</si>
  <si>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</si>
  <si>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</si>
  <si>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</si>
  <si>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</si>
  <si>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</si>
  <si>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</si>
  <si>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</si>
  <si>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</si>
  <si>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</si>
  <si>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</si>
  <si>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</si>
  <si>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</si>
  <si>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</si>
  <si>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</si>
  <si>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</si>
  <si>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</si>
  <si>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</si>
  <si>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</si>
  <si>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</si>
  <si>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</si>
  <si>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</si>
  <si>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</si>
  <si>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</si>
  <si>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</si>
  <si>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</si>
  <si>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</si>
  <si>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</si>
  <si>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</si>
  <si>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</si>
  <si>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</si>
  <si>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</si>
  <si>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</si>
  <si>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</si>
  <si>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</si>
  <si>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</si>
  <si>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</si>
  <si>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</si>
  <si>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</si>
  <si>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</si>
  <si>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</si>
  <si>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</si>
  <si>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</si>
  <si>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</si>
  <si>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</si>
  <si>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</si>
  <si>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</si>
  <si>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</si>
  <si>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</si>
  <si>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</si>
  <si>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</si>
  <si>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</si>
  <si>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</si>
  <si>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</si>
  <si>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</si>
  <si>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</si>
  <si>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</si>
  <si>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</si>
  <si>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</si>
  <si>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</si>
  <si>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</si>
  <si>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</si>
  <si>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</si>
  <si>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</si>
  <si>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</si>
  <si>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</si>
  <si>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</si>
  <si>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</si>
  <si>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</si>
  <si>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</si>
  <si>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</si>
  <si>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</si>
  <si>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</si>
  <si>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</si>
  <si>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</si>
  <si>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</si>
  <si>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</si>
  <si>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</si>
  <si>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</si>
  <si>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</si>
  <si>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</si>
  <si>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</si>
  <si>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</si>
  <si>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</si>
  <si>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</si>
  <si>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</si>
  <si>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</si>
  <si>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</si>
  <si>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</si>
  <si>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</si>
  <si>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</si>
  <si>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</si>
  <si>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</si>
  <si>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</si>
  <si>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</si>
  <si>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</si>
  <si>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</si>
  <si>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</si>
  <si>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</si>
  <si>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</si>
  <si>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</si>
  <si>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</si>
  <si>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</si>
  <si>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</si>
  <si>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</si>
  <si>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</si>
  <si>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</si>
  <si>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</si>
  <si>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</si>
  <si>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</si>
  <si>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</si>
  <si>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</si>
  <si>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</si>
  <si>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</si>
  <si>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</si>
  <si>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</si>
  <si>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</si>
  <si>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</si>
  <si>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</si>
  <si>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</si>
  <si>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</si>
  <si>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</si>
  <si>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</si>
  <si>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</si>
  <si>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</si>
  <si>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</si>
  <si>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</si>
  <si>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</si>
  <si>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</si>
  <si>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</si>
  <si>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</si>
  <si>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</si>
  <si>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</si>
  <si>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</si>
  <si>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</si>
  <si>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</si>
  <si>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</si>
  <si>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</si>
  <si>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</si>
  <si>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</si>
  <si>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</si>
  <si>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</si>
  <si>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</si>
  <si>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</si>
  <si>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</si>
  <si>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</si>
  <si>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</si>
  <si>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</si>
  <si>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</si>
  <si>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</si>
  <si>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</si>
  <si>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</si>
  <si>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</si>
  <si>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</si>
  <si>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</si>
  <si>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</si>
  <si>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</si>
  <si>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</si>
  <si>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</si>
  <si>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</si>
  <si>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</si>
  <si>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</si>
  <si>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</si>
  <si>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</si>
  <si>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</si>
  <si>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</si>
  <si>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</si>
  <si>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</si>
  <si>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</si>
  <si>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</si>
  <si>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</si>
  <si>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</si>
  <si>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</si>
  <si>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</si>
  <si>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</si>
  <si>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</si>
  <si>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</si>
  <si>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</si>
  <si>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</si>
  <si>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</si>
  <si>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</si>
  <si>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</si>
  <si>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</si>
  <si>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</si>
  <si>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</si>
  <si>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</si>
  <si>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</si>
  <si>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</si>
  <si>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</si>
  <si>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</si>
  <si>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</si>
  <si>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</si>
  <si>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</si>
  <si>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</si>
  <si>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</si>
  <si>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</si>
  <si>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</si>
  <si>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</si>
  <si>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</si>
  <si>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</si>
  <si>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</si>
  <si>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</si>
  <si>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</si>
  <si>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</si>
  <si>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</si>
  <si>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</si>
  <si>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</si>
  <si>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</si>
  <si>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</si>
  <si>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</si>
  <si>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</si>
  <si>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</si>
  <si>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</si>
  <si>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</si>
  <si>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</si>
  <si>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</si>
  <si>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</si>
  <si>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</si>
  <si>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</si>
  <si>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</si>
  <si>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</si>
  <si>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</si>
  <si>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</si>
  <si>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</si>
  <si>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</si>
  <si>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</si>
  <si>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</si>
  <si>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</si>
  <si>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</si>
  <si>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</si>
  <si>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</si>
  <si>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</si>
  <si>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</si>
  <si>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</si>
  <si>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</si>
  <si>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</si>
  <si>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</si>
  <si>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</si>
  <si>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</si>
  <si>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</si>
  <si>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</si>
  <si>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</si>
  <si>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</si>
  <si>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</si>
  <si>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</si>
  <si>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</si>
  <si>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</si>
  <si>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</si>
  <si>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</si>
  <si>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</si>
  <si>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</si>
  <si>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</si>
  <si>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</si>
  <si>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</si>
  <si>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</si>
  <si>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</si>
  <si>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</si>
  <si>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</si>
  <si>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</si>
  <si>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</si>
  <si>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</si>
  <si>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</si>
  <si>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</si>
  <si>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</si>
  <si>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</si>
  <si>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</si>
  <si>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</si>
  <si>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</si>
  <si>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</si>
  <si>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</si>
  <si>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</si>
  <si>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</si>
  <si>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</si>
  <si>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</si>
  <si>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</si>
  <si>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</si>
  <si>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</si>
  <si>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</si>
  <si>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</si>
  <si>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</si>
  <si>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</si>
  <si>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</si>
  <si>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</si>
  <si>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</si>
  <si>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</si>
  <si>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</si>
  <si>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</si>
  <si>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</si>
  <si>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</si>
  <si>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</si>
  <si>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</si>
  <si>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</si>
  <si>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</si>
  <si>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</si>
  <si>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</si>
  <si>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</si>
  <si>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</si>
  <si>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</si>
  <si>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</si>
  <si>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</si>
  <si>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</si>
  <si>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</si>
  <si>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</si>
  <si>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</si>
  <si>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</si>
  <si>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</si>
  <si>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</si>
  <si>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</si>
  <si>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</si>
  <si>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</si>
  <si>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</si>
  <si>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</si>
  <si>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</si>
  <si>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</si>
  <si>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</si>
  <si>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</si>
  <si>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</si>
  <si>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</si>
  <si>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</si>
  <si>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</si>
  <si>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</si>
  <si>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</si>
  <si>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</si>
  <si>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</si>
  <si>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</si>
  <si>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</si>
  <si>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</si>
  <si>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</si>
  <si>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</si>
  <si>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</si>
  <si>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</si>
  <si>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</si>
  <si>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</si>
  <si>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</si>
  <si>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</si>
  <si>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</si>
  <si>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</si>
  <si>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</si>
  <si>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</si>
  <si>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</si>
  <si>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</si>
  <si>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</si>
  <si>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</si>
  <si>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</si>
  <si>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</si>
  <si>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</si>
  <si>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</si>
  <si>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</si>
  <si>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</si>
  <si>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</si>
  <si>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</si>
  <si>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</si>
  <si>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</si>
  <si>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</si>
  <si>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</si>
  <si>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</si>
  <si>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</si>
  <si>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</si>
  <si>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</si>
  <si>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</si>
  <si>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</si>
  <si>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</si>
  <si>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</si>
  <si>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</si>
  <si>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</si>
  <si>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</si>
  <si>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</si>
  <si>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</si>
  <si>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</si>
  <si>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</si>
  <si>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</si>
  <si>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</si>
  <si>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</si>
  <si>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</si>
  <si>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</si>
  <si>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</si>
  <si>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</si>
  <si>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</si>
  <si>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</si>
  <si>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</si>
  <si>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</si>
  <si>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</si>
  <si>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</si>
  <si>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</si>
  <si>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</si>
  <si>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</si>
  <si>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</si>
  <si>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</si>
  <si>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</si>
  <si>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</si>
  <si>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</si>
  <si>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</si>
  <si>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</si>
  <si>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</si>
  <si>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</si>
  <si>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</si>
  <si>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</si>
  <si>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</si>
  <si>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</si>
  <si>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</si>
  <si>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</si>
  <si>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</si>
  <si>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</si>
  <si>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</si>
  <si>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</si>
  <si>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</si>
  <si>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</si>
  <si>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</si>
  <si>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</si>
  <si>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</si>
  <si>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</si>
  <si>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</si>
  <si>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</si>
  <si>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</si>
  <si>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</si>
  <si>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</si>
  <si>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</si>
  <si>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</si>
  <si>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</si>
  <si>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</si>
  <si>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</si>
  <si>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</si>
  <si>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</si>
  <si>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</si>
  <si>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</si>
  <si>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</si>
  <si>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</si>
  <si>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</si>
  <si>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</si>
  <si>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</si>
  <si>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</si>
  <si>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</si>
  <si>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</si>
  <si>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</si>
  <si>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</si>
  <si>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</si>
  <si>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</si>
  <si>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</si>
  <si>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</si>
  <si>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</si>
  <si>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</si>
  <si>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</si>
  <si>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</si>
  <si>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</si>
  <si>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</si>
  <si>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</si>
  <si>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</si>
  <si>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</si>
  <si>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</si>
  <si>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</si>
  <si>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</si>
  <si>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</si>
  <si>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</si>
  <si>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</si>
  <si>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</si>
  <si>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</si>
  <si>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</si>
  <si>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</si>
  <si>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</si>
  <si>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</si>
  <si>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</si>
  <si>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</si>
  <si>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</si>
  <si>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</si>
  <si>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</si>
  <si>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</si>
  <si>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</si>
  <si>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</si>
  <si>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</si>
  <si>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</si>
  <si>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</si>
  <si>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</si>
  <si>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</si>
  <si>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</si>
  <si>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</si>
  <si>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</si>
  <si>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</si>
  <si>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</si>
  <si>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</si>
  <si>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</si>
  <si>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</si>
  <si>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</si>
  <si>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</si>
  <si>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</si>
  <si>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</si>
  <si>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</si>
  <si>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</si>
  <si>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</si>
  <si>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</si>
  <si>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</si>
  <si>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</si>
  <si>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</si>
  <si>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</si>
  <si>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</si>
  <si>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</si>
  <si>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</si>
  <si>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</si>
  <si>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</si>
  <si>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</si>
  <si>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</si>
  <si>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</si>
  <si>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</si>
  <si>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</si>
  <si>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</si>
  <si>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</si>
  <si>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</si>
  <si>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</si>
  <si>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</si>
  <si>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</si>
  <si>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</si>
  <si>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</si>
  <si>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</si>
  <si>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</si>
  <si>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</si>
  <si>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</si>
  <si>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</si>
  <si>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</si>
  <si>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</si>
  <si>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</si>
  <si>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</si>
  <si>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</si>
  <si>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</si>
  <si>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</si>
  <si>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</si>
  <si>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</si>
  <si>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</si>
  <si>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</si>
  <si>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</si>
  <si>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</si>
  <si>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</si>
  <si>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</si>
  <si>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</si>
  <si>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</si>
  <si>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</si>
  <si>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</si>
  <si>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</si>
  <si>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</si>
  <si>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</si>
  <si>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</si>
  <si>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</si>
  <si>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</si>
  <si>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</si>
  <si>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</si>
  <si>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</si>
  <si>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</si>
  <si>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</si>
  <si>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</si>
  <si>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</si>
  <si>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</si>
  <si>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</si>
  <si>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</si>
  <si>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</si>
  <si>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</si>
  <si>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</si>
  <si>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</si>
  <si>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</si>
  <si>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</si>
  <si>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</si>
  <si>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</si>
  <si>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</si>
  <si>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</si>
  <si>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</si>
  <si>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</si>
  <si>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</si>
  <si>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</si>
  <si>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</si>
  <si>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</si>
  <si>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</si>
  <si>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</si>
  <si>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</si>
  <si>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</si>
  <si>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</si>
  <si>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</si>
  <si>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</si>
  <si>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</si>
  <si>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</si>
  <si>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</si>
  <si>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</si>
  <si>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</si>
  <si>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</si>
  <si>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</si>
  <si>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</si>
  <si>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</si>
  <si>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</si>
  <si>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</si>
  <si>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</si>
  <si>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</si>
  <si>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</si>
  <si>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</si>
  <si>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</si>
  <si>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</si>
  <si>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</si>
  <si>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</si>
  <si>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</si>
  <si>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</si>
  <si>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</si>
  <si>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</si>
  <si>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</si>
  <si>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</si>
  <si>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</si>
  <si>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</si>
  <si>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</si>
  <si>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</si>
  <si>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</si>
  <si>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</si>
  <si>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</si>
  <si>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</si>
  <si>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</si>
  <si>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</si>
  <si>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</si>
  <si>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</si>
  <si>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</si>
  <si>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</si>
  <si>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</si>
  <si>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</si>
  <si>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</si>
  <si>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</si>
  <si>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</si>
  <si>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</si>
  <si>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</si>
  <si>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</si>
  <si>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</si>
  <si>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</si>
  <si>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</si>
  <si>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</si>
  <si>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</si>
  <si>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</si>
  <si>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</si>
  <si>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</si>
  <si>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</si>
  <si>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</si>
  <si>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</si>
  <si>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</si>
  <si>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</si>
  <si>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</si>
  <si>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</si>
  <si>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</si>
  <si>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</si>
  <si>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</si>
  <si>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</si>
  <si>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</si>
  <si>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</si>
  <si>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</si>
  <si>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</si>
  <si>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</si>
  <si>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</si>
  <si>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</si>
  <si>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</si>
  <si>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</si>
  <si>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</si>
  <si>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</si>
  <si>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</si>
  <si>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</si>
  <si>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</si>
  <si>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</si>
  <si>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</si>
  <si>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</si>
  <si>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</si>
  <si>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</si>
  <si>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</si>
  <si>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</si>
  <si>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</si>
  <si>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</si>
  <si>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</si>
  <si>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</si>
  <si>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</si>
  <si>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</si>
  <si>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</si>
  <si>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</si>
  <si>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</si>
  <si>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</si>
  <si>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</si>
  <si>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</si>
  <si>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</si>
  <si>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</si>
  <si>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</si>
  <si>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</si>
  <si>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</si>
  <si>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</si>
  <si>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</si>
  <si>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</si>
  <si>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</si>
  <si>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</si>
  <si>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</si>
  <si>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</si>
  <si>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</si>
  <si>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</si>
  <si>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</si>
  <si>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</si>
  <si>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</si>
  <si>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</si>
  <si>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</si>
  <si>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</si>
  <si>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</si>
  <si>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</si>
  <si>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</si>
  <si>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</si>
  <si>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</si>
  <si>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</si>
  <si>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</si>
  <si>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</si>
  <si>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</si>
  <si>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</si>
  <si>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</si>
  <si>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</si>
  <si>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</si>
  <si>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</si>
  <si>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</si>
  <si>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</si>
  <si>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</si>
  <si>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</si>
  <si>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</si>
  <si>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</si>
  <si>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</si>
  <si>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</si>
  <si>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</si>
  <si>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</si>
  <si>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</si>
  <si>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</si>
  <si>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</si>
  <si>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</si>
  <si>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</si>
  <si>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</si>
  <si>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</si>
  <si>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</si>
  <si>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</si>
  <si>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</si>
  <si>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</si>
  <si>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</si>
  <si>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</si>
  <si>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</si>
  <si>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</si>
  <si>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</si>
  <si>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</si>
  <si>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</si>
  <si>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</si>
  <si>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</si>
  <si>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</si>
  <si>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</si>
  <si>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</si>
  <si>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</si>
  <si>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</si>
  <si>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</si>
  <si>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</si>
  <si>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</si>
  <si>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</si>
  <si>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</si>
  <si>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</si>
  <si>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</si>
  <si>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</si>
  <si>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</si>
  <si>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</si>
  <si>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</si>
  <si>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</si>
  <si>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</si>
  <si>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</si>
  <si>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</si>
  <si>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</si>
  <si>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</si>
  <si>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</si>
  <si>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</si>
  <si>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</si>
  <si>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</si>
  <si>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</si>
  <si>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</si>
  <si>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</si>
  <si>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</si>
  <si>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</si>
  <si>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</si>
  <si>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</si>
  <si>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</si>
  <si>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</si>
  <si>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</si>
  <si>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</si>
  <si>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</si>
  <si>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</si>
  <si>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</si>
  <si>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</si>
  <si>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</si>
  <si>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</si>
  <si>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</si>
  <si>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</si>
  <si>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</si>
  <si>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</si>
  <si>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</si>
  <si>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</si>
  <si>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</si>
  <si>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</si>
  <si>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</si>
  <si>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</si>
  <si>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</si>
  <si>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</si>
  <si>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</si>
  <si>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</si>
  <si>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</si>
  <si>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</si>
  <si>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</si>
  <si>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</si>
  <si>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</si>
  <si>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</si>
  <si>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</si>
  <si>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</si>
  <si>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</si>
  <si>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</si>
  <si>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</si>
  <si>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</si>
  <si>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</si>
  <si>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</si>
  <si>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</si>
  <si>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</si>
  <si>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</si>
  <si>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</si>
  <si>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</si>
  <si>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</si>
  <si>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</si>
  <si>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</si>
  <si>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</si>
  <si>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</si>
  <si>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</si>
  <si>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</si>
  <si>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</si>
  <si>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</si>
  <si>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</si>
  <si>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</si>
  <si>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</si>
  <si>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</si>
  <si>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</si>
  <si>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</si>
  <si>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</si>
  <si>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</si>
  <si>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</si>
  <si>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</si>
  <si>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</si>
  <si>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</si>
  <si>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</si>
  <si>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</si>
  <si>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</si>
  <si>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</si>
  <si>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</si>
  <si>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</si>
  <si>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</si>
  <si>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</si>
  <si>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</si>
  <si>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</si>
  <si>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</si>
  <si>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</si>
  <si>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</si>
  <si>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</si>
  <si>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</si>
  <si>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</si>
  <si>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</si>
  <si>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</si>
  <si>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</si>
  <si>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</si>
  <si>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</si>
  <si>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</si>
  <si>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</si>
  <si>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</si>
  <si>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</si>
  <si>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</si>
  <si>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</si>
  <si>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</si>
  <si>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</si>
  <si>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</si>
  <si>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</si>
  <si>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</si>
  <si>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</si>
  <si>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</si>
  <si>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</si>
  <si>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</si>
  <si>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</si>
  <si>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</si>
  <si>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</si>
  <si>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</si>
  <si>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</si>
  <si>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</si>
  <si>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</si>
  <si>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</si>
  <si>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</si>
  <si>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</si>
  <si>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</si>
  <si>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</si>
  <si>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</si>
  <si>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</si>
  <si>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</si>
  <si>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</si>
  <si>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</si>
  <si>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</si>
  <si>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</si>
  <si>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</si>
  <si>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</si>
  <si>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</si>
  <si>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</si>
  <si>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</si>
  <si>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</si>
  <si>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</si>
  <si>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</si>
  <si>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</si>
  <si>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</si>
  <si>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</si>
  <si>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</si>
  <si>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</si>
  <si>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</si>
  <si>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</si>
  <si>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</si>
  <si>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</si>
  <si>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</si>
  <si>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</si>
  <si>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</si>
  <si>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</si>
  <si>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</si>
  <si>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</si>
  <si>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</si>
  <si>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</si>
  <si>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</si>
  <si>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</si>
  <si>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</si>
  <si>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</si>
  <si>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</si>
  <si>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</si>
  <si>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</si>
  <si>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</si>
  <si>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</si>
  <si>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</si>
  <si>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</si>
  <si>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</si>
  <si>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</si>
  <si>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</si>
  <si>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</si>
  <si>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</si>
  <si>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</si>
  <si>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</si>
  <si>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</si>
  <si>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</si>
  <si>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</si>
  <si>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</si>
  <si>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</si>
  <si>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</si>
  <si>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</si>
  <si>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</si>
  <si>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</si>
  <si>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</si>
  <si>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</si>
  <si>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</si>
  <si>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</si>
  <si>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</si>
  <si>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</si>
  <si>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</si>
  <si>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</si>
  <si>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</si>
  <si>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</si>
  <si>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</si>
  <si>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</si>
  <si>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</si>
  <si>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</si>
  <si>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</si>
  <si>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</si>
  <si>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</si>
  <si>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</si>
  <si>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</si>
  <si>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</si>
  <si>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</si>
  <si>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</si>
  <si>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</si>
  <si>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</si>
  <si>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</si>
  <si>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</si>
  <si>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</si>
  <si>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</si>
  <si>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</si>
  <si>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</si>
  <si>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</si>
  <si>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</si>
  <si>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</si>
  <si>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</si>
  <si>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</si>
  <si>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</si>
  <si>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</si>
  <si>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</si>
  <si>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</si>
  <si>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</si>
  <si>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</si>
  <si>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</si>
  <si>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</si>
  <si>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</si>
  <si>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</si>
  <si>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</si>
  <si>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</si>
  <si>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</si>
  <si>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</si>
  <si>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</si>
  <si>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</si>
  <si>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</si>
  <si>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</si>
  <si>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</si>
  <si>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</si>
  <si>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</si>
  <si>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</si>
  <si>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</si>
  <si>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</si>
  <si>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</si>
  <si>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</si>
  <si>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</si>
  <si>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</si>
  <si>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</si>
  <si>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</si>
  <si>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</si>
  <si>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</si>
  <si>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</si>
  <si>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</si>
  <si>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</si>
  <si>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</si>
  <si>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</si>
  <si>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</si>
  <si>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</si>
  <si>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</si>
  <si>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</si>
  <si>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</si>
  <si>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</si>
  <si>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</si>
  <si>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</si>
  <si>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</si>
  <si>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</si>
  <si>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</si>
  <si>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</si>
  <si>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</si>
  <si>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</si>
  <si>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</si>
  <si>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</si>
  <si>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</si>
  <si>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</si>
  <si>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</si>
  <si>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</si>
  <si>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</si>
  <si>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</si>
  <si>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</si>
  <si>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</si>
  <si>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</si>
  <si>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</si>
  <si>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</si>
  <si>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</si>
  <si>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</si>
  <si>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</si>
  <si>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</si>
  <si>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</si>
  <si>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</si>
  <si>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</si>
  <si>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</si>
  <si>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</si>
  <si>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</si>
  <si>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</si>
  <si>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</si>
  <si>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</si>
  <si>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</si>
  <si>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</si>
  <si>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</si>
  <si>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</si>
  <si>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</si>
  <si>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</si>
  <si>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</si>
  <si>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</si>
  <si>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</si>
  <si>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</si>
  <si>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</si>
  <si>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</si>
  <si>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</si>
  <si>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</si>
  <si>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</si>
  <si>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</si>
  <si>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</si>
  <si>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</si>
  <si>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</si>
  <si>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</si>
  <si>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</si>
  <si>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</si>
  <si>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</si>
  <si>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</si>
  <si>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</si>
  <si>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</si>
  <si>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</si>
  <si>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</si>
  <si>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</si>
  <si>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</si>
  <si>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</si>
  <si>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</si>
  <si>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</si>
  <si>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</si>
  <si>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</si>
  <si>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</si>
  <si>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</si>
  <si>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</si>
  <si>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</si>
  <si>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</si>
  <si>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</si>
  <si>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</si>
  <si>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</si>
  <si>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</si>
  <si>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</si>
  <si>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</si>
  <si>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</si>
  <si>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</si>
  <si>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</si>
  <si>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</si>
  <si>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</si>
  <si>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</si>
  <si>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</si>
  <si>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</si>
  <si>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</si>
  <si>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</si>
  <si>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</si>
  <si>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</si>
  <si>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</si>
  <si>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</si>
  <si>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</si>
  <si>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</si>
  <si>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</si>
  <si>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</si>
  <si>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</si>
  <si>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</si>
  <si>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</si>
  <si>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</si>
  <si>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</si>
  <si>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</si>
  <si>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</si>
  <si>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</si>
  <si>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</si>
  <si>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</si>
  <si>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</si>
  <si>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</si>
  <si>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</si>
  <si>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</si>
  <si>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</si>
  <si>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</si>
  <si>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</si>
  <si>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</si>
  <si>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</si>
  <si>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</si>
  <si>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</si>
  <si>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</si>
  <si>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</si>
  <si>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</si>
  <si>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</si>
  <si>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</si>
  <si>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</si>
  <si>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</si>
  <si>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</si>
  <si>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</si>
  <si>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</si>
  <si>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</si>
  <si>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</si>
  <si>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</si>
  <si>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</si>
  <si>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</si>
  <si>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</si>
  <si>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</si>
  <si>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</si>
  <si>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</si>
  <si>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</si>
  <si>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</si>
  <si>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</si>
  <si>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</si>
  <si>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</si>
  <si>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</si>
  <si>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</si>
  <si>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</si>
  <si>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</si>
  <si>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</si>
  <si>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</si>
  <si>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</si>
  <si>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</si>
  <si>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</si>
  <si>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</si>
  <si>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</si>
  <si>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</si>
  <si>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</si>
  <si>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</si>
  <si>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</si>
  <si>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</si>
  <si>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</si>
  <si>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</si>
  <si>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</si>
  <si>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</si>
  <si>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</si>
  <si>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</si>
  <si>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</si>
  <si>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</si>
  <si>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</si>
  <si>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</si>
  <si>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</si>
  <si>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</si>
  <si>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</si>
  <si>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</si>
  <si>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</si>
  <si>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</si>
  <si>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</si>
  <si>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</si>
  <si>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</si>
  <si>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</si>
  <si>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</si>
  <si>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</si>
  <si>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</si>
  <si>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</si>
  <si>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</si>
  <si>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</si>
  <si>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</si>
  <si>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</si>
  <si>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</si>
  <si>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</si>
  <si>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</si>
  <si>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</si>
  <si>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</si>
  <si>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</si>
  <si>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</si>
  <si>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</si>
  <si>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</si>
  <si>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</si>
  <si>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</si>
  <si>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</si>
  <si>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</si>
  <si>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</si>
  <si>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</si>
  <si>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</si>
  <si>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</si>
  <si>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</si>
  <si>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</si>
  <si>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</si>
  <si>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</si>
  <si>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</si>
  <si>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</si>
  <si>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</si>
  <si>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</si>
  <si>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</si>
  <si>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</si>
  <si>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</si>
  <si>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</si>
  <si>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</si>
  <si>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</si>
  <si>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</si>
  <si>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</si>
  <si>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</si>
  <si>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</si>
  <si>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</si>
  <si>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</si>
  <si>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</si>
  <si>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</si>
  <si>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</si>
  <si>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</si>
  <si>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</si>
  <si>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</si>
  <si>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</si>
  <si>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</si>
  <si>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</si>
  <si>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</si>
  <si>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</si>
  <si>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</si>
  <si>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</si>
  <si>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</si>
  <si>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</si>
  <si>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</si>
  <si>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</si>
  <si>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</si>
  <si>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</si>
  <si>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</si>
  <si>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</si>
  <si>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</si>
  <si>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</si>
  <si>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</si>
  <si>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</si>
  <si>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</si>
  <si>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</si>
  <si>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</si>
  <si>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</si>
  <si>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</si>
  <si>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</si>
  <si>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</si>
  <si>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</si>
  <si>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</si>
  <si>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</si>
  <si>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</si>
  <si>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</si>
  <si>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</si>
  <si>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</si>
  <si>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</si>
  <si>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</si>
  <si>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</si>
  <si>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</si>
  <si>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</si>
  <si>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</si>
  <si>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</si>
  <si>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</si>
  <si>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</si>
  <si>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</si>
  <si>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</si>
  <si>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</si>
  <si>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</si>
  <si>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</si>
  <si>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</si>
  <si>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</si>
  <si>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</si>
  <si>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</si>
  <si>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</si>
  <si>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</si>
  <si>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</si>
  <si>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</si>
  <si>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</si>
  <si>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</si>
  <si>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</si>
  <si>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</si>
  <si>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</si>
  <si>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</si>
  <si>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</si>
  <si>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</si>
  <si>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</si>
  <si>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</si>
  <si>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</si>
  <si>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</si>
  <si>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</si>
  <si>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</si>
  <si>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</si>
  <si>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</si>
  <si>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</si>
  <si>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</si>
  <si>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</si>
  <si>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</si>
  <si>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</si>
  <si>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</si>
  <si>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</si>
  <si>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</si>
  <si>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</si>
  <si>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</si>
  <si>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</si>
  <si>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</si>
  <si>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</si>
  <si>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</si>
  <si>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</si>
  <si>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</si>
  <si>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</si>
  <si>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</si>
  <si>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</si>
  <si>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</si>
  <si>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</si>
  <si>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</si>
  <si>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</si>
  <si>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</si>
  <si>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</si>
  <si>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</si>
  <si>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</si>
  <si>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</si>
  <si>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</si>
  <si>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</si>
  <si>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</si>
  <si>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</si>
  <si>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</si>
  <si>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</si>
  <si>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</si>
  <si>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</si>
  <si>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</si>
  <si>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</si>
  <si>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</si>
  <si>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</si>
  <si>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</si>
  <si>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</si>
  <si>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</si>
  <si>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</si>
  <si>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</si>
  <si>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</si>
  <si>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</si>
  <si>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</si>
  <si>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</si>
  <si>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</si>
  <si>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</si>
  <si>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</si>
  <si>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</si>
  <si>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</si>
  <si>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</si>
  <si>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</si>
  <si>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</si>
  <si>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</si>
  <si>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</si>
  <si>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</si>
  <si>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</si>
  <si>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</si>
  <si>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</si>
  <si>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</si>
  <si>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</si>
  <si>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</si>
  <si>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</si>
  <si>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</si>
  <si>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</si>
  <si>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</si>
  <si>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</si>
  <si>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</si>
  <si>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</si>
  <si>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</si>
  <si>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</si>
  <si>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</si>
  <si>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</si>
  <si>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</si>
  <si>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</si>
  <si>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</si>
  <si>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</si>
  <si>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</si>
  <si>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</si>
  <si>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</si>
  <si>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</si>
  <si>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</si>
  <si>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</si>
  <si>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</si>
  <si>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</si>
  <si>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</si>
  <si>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</si>
  <si>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</si>
  <si>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</si>
  <si>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</si>
  <si>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</si>
  <si>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</si>
  <si>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</si>
  <si>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</si>
  <si>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</si>
  <si>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</si>
  <si>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</si>
  <si>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</si>
  <si>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</si>
  <si>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</si>
  <si>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</si>
  <si>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</si>
  <si>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</si>
  <si>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</si>
  <si>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</si>
  <si>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</si>
  <si>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</si>
  <si>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</si>
  <si>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</si>
  <si>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</si>
  <si>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</si>
  <si>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</si>
  <si>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</si>
  <si>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</si>
  <si>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</si>
  <si>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</si>
  <si>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</si>
  <si>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</si>
  <si>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</si>
  <si>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</si>
  <si>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</si>
  <si>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</si>
  <si>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</si>
  <si>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</si>
  <si>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</si>
  <si>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</si>
  <si>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</si>
  <si>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</si>
  <si>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</si>
  <si>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</si>
  <si>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</si>
  <si>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</si>
  <si>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</si>
  <si>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</si>
  <si>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</si>
  <si>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</si>
  <si>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</si>
  <si>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</si>
  <si>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</si>
  <si>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</si>
  <si>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</si>
  <si>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</si>
  <si>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</si>
  <si>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</si>
  <si>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</si>
  <si>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</si>
  <si>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</si>
  <si>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</si>
  <si>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</si>
  <si>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</si>
  <si>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</si>
  <si>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</si>
  <si>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</si>
  <si>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</si>
  <si>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</si>
  <si>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</si>
  <si>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</si>
  <si>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</si>
  <si>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</si>
  <si>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</si>
  <si>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</si>
  <si>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</si>
  <si>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</si>
  <si>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</si>
  <si>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</si>
  <si>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</si>
  <si>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</si>
  <si>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</si>
  <si>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</si>
  <si>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</si>
  <si>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</si>
  <si>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</si>
  <si>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</si>
  <si>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</si>
  <si>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</si>
  <si>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</si>
  <si>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</si>
  <si>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</si>
  <si>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</si>
  <si>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</si>
  <si>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</si>
  <si>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</si>
  <si>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</si>
  <si>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</si>
  <si>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</si>
  <si>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</si>
  <si>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</si>
  <si>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</si>
  <si>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</si>
  <si>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</si>
  <si>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</si>
  <si>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</si>
  <si>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</si>
  <si>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</si>
  <si>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</si>
  <si>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</si>
  <si>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</si>
  <si>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</si>
  <si>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</si>
  <si>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</si>
  <si>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</si>
  <si>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</si>
  <si>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</si>
  <si>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</si>
  <si>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</si>
  <si>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</si>
  <si>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</si>
  <si>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</si>
  <si>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</si>
  <si>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</si>
  <si>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</si>
  <si>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</si>
  <si>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</si>
  <si>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</si>
  <si>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</si>
  <si>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</si>
  <si>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</si>
  <si>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</si>
  <si>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</si>
  <si>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</si>
  <si>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</si>
  <si>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</si>
  <si>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</si>
  <si>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</si>
  <si>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</si>
  <si>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</si>
  <si>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</si>
  <si>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</si>
  <si>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</si>
  <si>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</si>
  <si>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</si>
  <si>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</si>
  <si>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</si>
  <si>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</si>
  <si>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</si>
  <si>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</si>
  <si>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</si>
  <si>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</si>
  <si>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</si>
  <si>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</si>
  <si>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</si>
  <si>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</si>
  <si>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</si>
  <si>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</si>
  <si>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</si>
  <si>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</si>
  <si>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</si>
  <si>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</si>
  <si>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</si>
  <si>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</si>
  <si>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</si>
  <si>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</si>
  <si>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</si>
  <si>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</si>
  <si>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</si>
  <si>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</si>
  <si>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</si>
  <si>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</si>
  <si>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</si>
  <si>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</si>
  <si>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</si>
  <si>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</si>
  <si>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</si>
  <si>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</si>
  <si>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</si>
  <si>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</si>
  <si>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</si>
  <si>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</si>
  <si>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</si>
  <si>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</si>
  <si>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</si>
  <si>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</si>
  <si>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</si>
  <si>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</si>
  <si>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</si>
  <si>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</si>
  <si>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</si>
  <si>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</si>
  <si>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</si>
  <si>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</si>
  <si>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</si>
  <si>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</si>
  <si>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</si>
  <si>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</si>
  <si>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</si>
  <si>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</si>
  <si>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</si>
  <si>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</si>
  <si>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</si>
  <si>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</si>
  <si>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</si>
  <si>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</si>
  <si>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</si>
  <si>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</si>
  <si>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</si>
  <si>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</si>
  <si>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</si>
  <si>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</si>
  <si>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</si>
  <si>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</si>
  <si>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</si>
  <si>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</si>
  <si>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</si>
  <si>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</si>
  <si>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</si>
  <si>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</si>
  <si>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</si>
  <si>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</si>
  <si>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</si>
  <si>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</si>
  <si>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</si>
  <si>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</si>
  <si>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</si>
  <si>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</si>
  <si>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</si>
  <si>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</si>
  <si>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</si>
  <si>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</si>
  <si>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</si>
  <si>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</si>
  <si>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</si>
  <si>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</si>
  <si>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</si>
  <si>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</si>
  <si>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</si>
  <si>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</si>
  <si>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</si>
  <si>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</si>
  <si>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</si>
  <si>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</si>
  <si>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</si>
  <si>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</si>
  <si>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</si>
  <si>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</si>
  <si>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</si>
  <si>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</si>
  <si>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</si>
  <si>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</si>
  <si>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</si>
  <si>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</si>
  <si>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</si>
  <si>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</si>
  <si>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</si>
  <si>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</si>
  <si>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</si>
  <si>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</si>
  <si>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</si>
  <si>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</si>
  <si>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</si>
  <si>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</si>
  <si>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</si>
  <si>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</si>
  <si>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</si>
  <si>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</si>
  <si>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</si>
  <si>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</si>
  <si>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</si>
  <si>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</si>
  <si>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</si>
  <si>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</si>
  <si>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</si>
  <si>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</si>
  <si>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</si>
  <si>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</si>
  <si>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</si>
  <si>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</si>
  <si>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</si>
  <si>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</si>
  <si>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</si>
  <si>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</si>
  <si>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</si>
  <si>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</si>
  <si>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</si>
  <si>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</si>
  <si>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</si>
  <si>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</si>
  <si>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</si>
  <si>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</si>
  <si>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</si>
  <si>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</si>
  <si>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</si>
  <si>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</si>
  <si>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</si>
  <si>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</si>
  <si>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</si>
  <si>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</si>
  <si>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</si>
  <si>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</si>
  <si>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</si>
  <si>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</si>
  <si>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</si>
  <si>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</si>
  <si>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</si>
  <si>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</si>
  <si>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</si>
  <si>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</si>
  <si>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</si>
  <si>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</si>
  <si>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</si>
  <si>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</si>
  <si>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</si>
  <si>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</si>
  <si>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</si>
  <si>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</si>
  <si>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</si>
  <si>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</si>
  <si>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</si>
  <si>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</si>
  <si>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</si>
  <si>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</si>
  <si>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</si>
  <si>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</si>
  <si>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</si>
  <si>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</si>
  <si>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</si>
  <si>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</si>
  <si>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</si>
  <si>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</si>
  <si>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</si>
  <si>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</si>
  <si>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</si>
  <si>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</si>
  <si>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</si>
  <si>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</si>
  <si>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</si>
  <si>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</si>
  <si>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</si>
  <si>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</si>
  <si>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</si>
  <si>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</si>
  <si>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</si>
  <si>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</si>
  <si>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</si>
  <si>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</si>
  <si>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</si>
  <si>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</si>
  <si>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</si>
  <si>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</si>
  <si>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</si>
  <si>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</si>
  <si>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</si>
  <si>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</si>
  <si>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</si>
  <si>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</si>
  <si>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</si>
  <si>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</si>
  <si>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</si>
  <si>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</si>
  <si>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</si>
  <si>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</si>
  <si>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</si>
  <si>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</si>
  <si>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</si>
  <si>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</si>
  <si>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</si>
  <si>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</si>
  <si>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</si>
  <si>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</si>
  <si>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</si>
  <si>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</si>
  <si>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</si>
  <si>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</si>
  <si>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</si>
  <si>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</si>
  <si>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</si>
  <si>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</si>
  <si>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</si>
  <si>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</si>
  <si>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</si>
  <si>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</si>
  <si>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</si>
  <si>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</si>
  <si>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</si>
  <si>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</si>
  <si>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</si>
  <si>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</si>
  <si>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</si>
  <si>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</si>
  <si>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</si>
  <si>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</si>
  <si>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</si>
  <si>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</si>
  <si>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</si>
  <si>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</si>
  <si>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</si>
  <si>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</si>
  <si>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</si>
  <si>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</si>
  <si>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</si>
  <si>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</si>
  <si>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</si>
  <si>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</si>
  <si>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</si>
  <si>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</si>
  <si>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</si>
  <si>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</si>
  <si>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</si>
  <si>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</si>
  <si>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</si>
  <si>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</si>
  <si>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</si>
  <si>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</si>
  <si>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</si>
  <si>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</si>
  <si>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</si>
  <si>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</si>
  <si>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</si>
  <si>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</si>
  <si>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</si>
  <si>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</si>
  <si>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</si>
  <si>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</si>
  <si>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</si>
  <si>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</si>
  <si>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</si>
  <si>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</si>
  <si>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</si>
  <si>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</si>
  <si>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</si>
  <si>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</si>
  <si>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</si>
  <si>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</si>
  <si>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</si>
  <si>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</si>
  <si>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</si>
  <si>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</si>
  <si>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</si>
  <si>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</si>
  <si>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</si>
  <si>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</si>
  <si>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</si>
  <si>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</si>
  <si>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</si>
  <si>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</si>
  <si>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</si>
  <si>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</si>
  <si>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</si>
  <si>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</si>
  <si>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</si>
  <si>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</si>
  <si>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</si>
  <si>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</si>
  <si>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</si>
  <si>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</si>
  <si>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</si>
  <si>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</si>
  <si>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</si>
  <si>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</si>
  <si>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</si>
  <si>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</si>
  <si>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</si>
  <si>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</si>
  <si>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</si>
  <si>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</si>
  <si>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</si>
  <si>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</si>
  <si>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</si>
  <si>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</si>
  <si>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</si>
  <si>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</si>
  <si>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</si>
  <si>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</si>
  <si>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</si>
  <si>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</si>
  <si>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</si>
  <si>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</si>
  <si>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</si>
  <si>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</si>
  <si>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</si>
  <si>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</si>
  <si>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</si>
  <si>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</si>
  <si>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</si>
  <si>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</si>
  <si>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</si>
  <si>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</si>
  <si>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</si>
  <si>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</si>
  <si>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</si>
  <si>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</si>
  <si>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</si>
  <si>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</si>
  <si>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</si>
  <si>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</si>
  <si>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</si>
  <si>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</si>
  <si>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</si>
  <si>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</si>
  <si>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</si>
  <si>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</si>
  <si>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</si>
  <si>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</si>
  <si>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</si>
  <si>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</si>
  <si>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</si>
  <si>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</si>
  <si>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</si>
  <si>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</si>
  <si>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</si>
  <si>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</si>
  <si>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</si>
  <si>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</si>
  <si>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</si>
  <si>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</si>
  <si>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</si>
  <si>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</si>
  <si>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</si>
  <si>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</si>
  <si>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</si>
  <si>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</si>
  <si>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</si>
  <si>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</si>
  <si>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</si>
  <si>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</si>
  <si>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</si>
  <si>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</si>
  <si>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</si>
  <si>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</si>
  <si>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</si>
  <si>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</si>
  <si>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</si>
  <si>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</si>
  <si>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</si>
  <si>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</si>
  <si>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</si>
  <si>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</si>
  <si>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</si>
  <si>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</si>
  <si>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</si>
  <si>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</si>
  <si>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</si>
  <si>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</si>
  <si>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</si>
  <si>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</si>
  <si>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</si>
  <si>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</si>
  <si>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</si>
  <si>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</si>
  <si>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</si>
  <si>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</si>
  <si>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</si>
  <si>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</si>
  <si>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</si>
  <si>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</si>
  <si>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</si>
  <si>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</si>
  <si>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</si>
  <si>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</si>
  <si>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</si>
  <si>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</si>
  <si>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</si>
  <si>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</si>
  <si>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</si>
  <si>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</si>
  <si>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</si>
  <si>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</si>
  <si>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</si>
  <si>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</si>
  <si>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</si>
  <si>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</si>
  <si>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</si>
  <si>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</si>
  <si>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</si>
  <si>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</si>
  <si>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</si>
  <si>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</si>
  <si>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</si>
  <si>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</si>
  <si>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</si>
  <si>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</si>
  <si>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</si>
  <si>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</si>
  <si>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</si>
  <si>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</si>
  <si>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</si>
  <si>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</si>
  <si>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</si>
  <si>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</si>
  <si>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</si>
  <si>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</si>
  <si>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</si>
  <si>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</si>
  <si>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</si>
  <si>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</si>
  <si>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</si>
  <si>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</si>
  <si>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</si>
  <si>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</si>
  <si>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</si>
  <si>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</si>
  <si>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</si>
  <si>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</si>
  <si>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</si>
  <si>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</si>
  <si>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</si>
  <si>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</si>
  <si>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</si>
  <si>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</si>
  <si>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</si>
  <si>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</si>
  <si>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</si>
  <si>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</si>
  <si>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</si>
  <si>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</si>
  <si>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</si>
  <si>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</si>
  <si>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</si>
  <si>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</si>
  <si>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</si>
  <si>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</si>
  <si>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</si>
  <si>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</si>
  <si>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</si>
  <si>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</si>
  <si>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</si>
  <si>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</si>
  <si>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</si>
  <si>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</si>
  <si>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</si>
  <si>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</si>
  <si>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</si>
  <si>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</si>
  <si>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</si>
  <si>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</si>
  <si>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</si>
  <si>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</si>
  <si>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</si>
  <si>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</si>
  <si>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</si>
  <si>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</si>
  <si>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</si>
  <si>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</si>
  <si>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</si>
  <si>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</si>
  <si>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</si>
  <si>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</si>
  <si>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</si>
  <si>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</si>
  <si>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</si>
  <si>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</si>
  <si>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</si>
  <si>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</si>
  <si>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</si>
  <si>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</si>
  <si>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</si>
  <si>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</si>
  <si>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</si>
  <si>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</si>
  <si>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</si>
  <si>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</si>
  <si>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</si>
  <si>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</si>
  <si>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</si>
  <si>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</si>
  <si>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</si>
  <si>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</si>
  <si>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</si>
  <si>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</si>
  <si>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</si>
  <si>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</si>
  <si>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</si>
  <si>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</si>
  <si>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</si>
  <si>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</si>
  <si>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</si>
  <si>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</si>
  <si>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</si>
  <si>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</si>
  <si>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</si>
  <si>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</si>
  <si>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</si>
  <si>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</si>
  <si>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</si>
  <si>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</si>
  <si>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</si>
  <si>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</si>
  <si>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</si>
  <si>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</si>
  <si>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</si>
  <si>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</si>
  <si>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</si>
  <si>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</si>
  <si>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</si>
  <si>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</si>
  <si>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</si>
  <si>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</si>
  <si>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</si>
  <si>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</si>
  <si>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</si>
  <si>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</si>
  <si>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</si>
  <si>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</si>
  <si>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</si>
  <si>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</si>
  <si>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</si>
  <si>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</si>
  <si>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</si>
  <si>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</si>
  <si>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</si>
  <si>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</si>
  <si>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</si>
  <si>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</si>
  <si>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</si>
  <si>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</si>
  <si>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</si>
  <si>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</si>
  <si>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</si>
  <si>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</si>
  <si>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</si>
  <si>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</si>
  <si>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</si>
  <si>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</si>
  <si>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</si>
  <si>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</si>
  <si>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</si>
  <si>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</si>
  <si>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</si>
  <si>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</si>
  <si>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</si>
  <si>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</si>
  <si>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</si>
  <si>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</si>
  <si>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</si>
  <si>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</si>
  <si>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</si>
  <si>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</si>
  <si>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</si>
  <si>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</si>
  <si>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</si>
  <si>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</si>
  <si>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</si>
  <si>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</si>
  <si>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</si>
  <si>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</si>
  <si>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</si>
  <si>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</si>
  <si>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</si>
  <si>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</si>
  <si>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</si>
  <si>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</si>
  <si>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</si>
  <si>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</si>
  <si>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</si>
  <si>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</si>
  <si>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</si>
  <si>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</si>
  <si>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</si>
  <si>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</si>
  <si>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</si>
  <si>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</si>
  <si>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</si>
  <si>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</si>
  <si>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</si>
  <si>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</si>
  <si>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</si>
  <si>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</si>
  <si>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</si>
  <si>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</si>
  <si>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</si>
  <si>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</si>
  <si>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</si>
  <si>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</si>
  <si>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</si>
  <si>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</si>
  <si>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</si>
  <si>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</si>
  <si>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</si>
  <si>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</si>
  <si>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</si>
  <si>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</si>
  <si>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</si>
  <si>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</si>
  <si>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</si>
  <si>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</si>
  <si>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</si>
  <si>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</si>
  <si>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</si>
  <si>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</si>
  <si>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</si>
  <si>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</si>
  <si>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</si>
  <si>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</si>
  <si>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</si>
  <si>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</si>
  <si>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</si>
  <si>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</si>
  <si>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</si>
  <si>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</si>
  <si>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</si>
  <si>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</si>
  <si>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</si>
  <si>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</si>
  <si>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</si>
  <si>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</si>
  <si>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</si>
  <si>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</si>
  <si>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</si>
  <si>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</si>
  <si>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</si>
  <si>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</si>
  <si>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</si>
  <si>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</si>
  <si>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</si>
  <si>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</si>
  <si>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</si>
  <si>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</si>
  <si>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</si>
  <si>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</si>
  <si>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</si>
  <si>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</si>
  <si>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</si>
  <si>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</si>
  <si>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</si>
  <si>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</si>
  <si>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</si>
  <si>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</si>
  <si>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</si>
  <si>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</si>
  <si>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</si>
  <si>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</si>
  <si>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</si>
  <si>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</si>
  <si>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</si>
  <si>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</si>
  <si>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</si>
  <si>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</si>
  <si>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</si>
  <si>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</si>
  <si>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</si>
  <si>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</si>
  <si>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</si>
  <si>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</si>
  <si>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</si>
  <si>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</si>
  <si>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</si>
  <si>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</si>
  <si>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</si>
  <si>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</si>
  <si>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</si>
  <si>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</si>
  <si>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</si>
  <si>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</si>
  <si>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</si>
  <si>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</si>
  <si>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</si>
  <si>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</si>
  <si>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</si>
  <si>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</si>
  <si>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</si>
  <si>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</si>
  <si>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</si>
  <si>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</si>
  <si>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</si>
  <si>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</si>
  <si>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</si>
  <si>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</si>
  <si>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</si>
  <si>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</si>
  <si>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</si>
  <si>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</si>
  <si>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</si>
  <si>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</si>
  <si>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</si>
  <si>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</si>
  <si>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</si>
  <si>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</si>
  <si>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</si>
  <si>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</si>
  <si>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</si>
  <si>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</si>
  <si>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</si>
  <si>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</si>
  <si>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</si>
  <si>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</si>
  <si>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</si>
  <si>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</si>
  <si>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</si>
  <si>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</si>
  <si>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</si>
  <si>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</si>
  <si>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</si>
  <si>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</si>
  <si>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</si>
  <si>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</si>
  <si>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</si>
  <si>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</si>
  <si>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</si>
  <si>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</si>
  <si>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</si>
  <si>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</si>
  <si>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</si>
  <si>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</si>
  <si>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</si>
  <si>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</si>
  <si>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</si>
  <si>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</si>
  <si>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</si>
  <si>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</si>
  <si>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</si>
  <si>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</si>
  <si>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</si>
  <si>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</si>
  <si>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</si>
  <si>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</si>
  <si>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</si>
  <si>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</si>
  <si>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</si>
  <si>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</si>
  <si>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</si>
  <si>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</si>
  <si>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</si>
  <si>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</si>
  <si>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</si>
  <si>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</si>
  <si>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</si>
  <si>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</si>
  <si>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</si>
  <si>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</si>
  <si>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</si>
  <si>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</si>
  <si>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</si>
  <si>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</si>
  <si>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</si>
  <si>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</si>
  <si>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</si>
  <si>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</si>
  <si>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</si>
  <si>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</si>
  <si>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</si>
  <si>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</si>
  <si>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</si>
  <si>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</si>
  <si>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</si>
  <si>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</si>
  <si>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</si>
  <si>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</si>
  <si>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</si>
  <si>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</si>
  <si>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</si>
  <si>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</si>
  <si>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</si>
  <si>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</si>
  <si>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</si>
  <si>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</si>
  <si>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</si>
  <si>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</si>
  <si>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</si>
  <si>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</si>
  <si>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</si>
  <si>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</si>
  <si>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</si>
  <si>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</si>
  <si>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</si>
  <si>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</si>
  <si>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</si>
  <si>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</si>
  <si>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</si>
  <si>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</si>
  <si>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</si>
  <si>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</si>
  <si>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</si>
  <si>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</si>
  <si>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</si>
  <si>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</si>
  <si>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</si>
  <si>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</si>
  <si>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</si>
  <si>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</si>
  <si>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</si>
  <si>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</si>
  <si>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</si>
  <si>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</si>
  <si>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</si>
  <si>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</si>
  <si>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</si>
  <si>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</si>
  <si>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</si>
  <si>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</si>
  <si>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</si>
  <si>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</si>
  <si>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</si>
  <si>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</si>
  <si>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</si>
  <si>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</si>
  <si>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</si>
  <si>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</si>
  <si>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</si>
  <si>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</si>
  <si>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</si>
  <si>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</si>
  <si>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</si>
  <si>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</si>
  <si>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</si>
  <si>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</si>
  <si>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</si>
  <si>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</si>
  <si>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</si>
  <si>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</si>
  <si>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</si>
  <si>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</si>
  <si>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</si>
  <si>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</si>
  <si>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</si>
  <si>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</si>
  <si>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</si>
  <si>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</si>
  <si>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</si>
  <si>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</si>
  <si>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</si>
  <si>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</si>
  <si>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</si>
  <si>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</si>
  <si>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</si>
  <si>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</si>
  <si>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</si>
  <si>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</si>
  <si>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</si>
  <si>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</si>
  <si>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</si>
  <si>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</si>
  <si>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</si>
  <si>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</si>
  <si>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</si>
  <si>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</si>
  <si>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</si>
  <si>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</si>
  <si>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</si>
  <si>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</si>
  <si>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</si>
  <si>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</si>
  <si>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</si>
  <si>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</si>
  <si>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</si>
  <si>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</si>
  <si>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</si>
  <si>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</si>
  <si>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</si>
  <si>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</si>
  <si>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</si>
  <si>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</si>
  <si>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</si>
  <si>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</si>
  <si>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</si>
  <si>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</si>
  <si>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</si>
  <si>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</si>
  <si>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</si>
  <si>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</si>
  <si>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</si>
  <si>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</si>
  <si>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</si>
  <si>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</si>
  <si>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</si>
  <si>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</si>
  <si>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</si>
  <si>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</si>
  <si>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</si>
  <si>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</si>
  <si>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</si>
  <si>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</si>
  <si>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</si>
  <si>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</si>
  <si>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</si>
  <si>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</si>
  <si>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</si>
  <si>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</si>
  <si>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</si>
  <si>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</si>
  <si>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</si>
  <si>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</si>
  <si>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</si>
  <si>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</si>
  <si>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</si>
  <si>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</si>
  <si>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</si>
  <si>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</si>
  <si>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</si>
  <si>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</si>
  <si>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</si>
  <si>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</si>
  <si>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</si>
  <si>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</si>
  <si>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</si>
  <si>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</si>
  <si>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</si>
  <si>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</si>
  <si>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</si>
  <si>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</si>
  <si>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</si>
  <si>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</si>
  <si>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</si>
  <si>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</si>
  <si>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</si>
  <si>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</si>
  <si>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</si>
  <si>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</si>
  <si>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</si>
  <si>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</si>
  <si>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</si>
  <si>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</si>
  <si>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</si>
  <si>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</si>
  <si>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</si>
  <si>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</si>
  <si>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</si>
  <si>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</si>
  <si>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</si>
  <si>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</si>
  <si>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</si>
  <si>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</si>
  <si>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</si>
  <si>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</si>
  <si>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</si>
  <si>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</si>
  <si>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</si>
  <si>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</si>
  <si>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</si>
  <si>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</si>
  <si>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</si>
  <si>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</si>
  <si>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</si>
  <si>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</si>
  <si>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</si>
  <si>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</si>
  <si>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</si>
  <si>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</si>
  <si>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</si>
  <si>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</si>
  <si>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</si>
  <si>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</si>
  <si>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</si>
  <si>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</si>
  <si>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</si>
  <si>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</si>
  <si>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</si>
  <si>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</si>
  <si>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</si>
  <si>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</si>
  <si>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</si>
  <si>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</si>
  <si>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</si>
  <si>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</si>
  <si>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</si>
  <si>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</si>
  <si>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</si>
  <si>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</si>
  <si>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</si>
  <si>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</si>
  <si>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</si>
  <si>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</si>
  <si>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</si>
  <si>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</si>
  <si>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</si>
  <si>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</si>
  <si>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</si>
  <si>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</si>
  <si>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</si>
  <si>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</si>
  <si>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</si>
  <si>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</si>
  <si>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</si>
  <si>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</si>
  <si>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</si>
  <si>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</si>
  <si>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</si>
  <si>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</si>
  <si>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</si>
  <si>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</si>
  <si>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</si>
  <si>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</si>
  <si>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</si>
  <si>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</si>
  <si>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</si>
  <si>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</si>
  <si>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</si>
  <si>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</si>
  <si>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</si>
  <si>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</si>
  <si>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</si>
  <si>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</si>
  <si>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</si>
  <si>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</si>
  <si>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</si>
  <si>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</si>
  <si>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</si>
  <si>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</si>
  <si>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</si>
  <si>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</si>
  <si>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</si>
  <si>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</si>
  <si>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</si>
  <si>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</si>
  <si>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</si>
  <si>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</si>
  <si>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</si>
  <si>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</si>
  <si>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</si>
  <si>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</si>
  <si>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</si>
  <si>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</si>
  <si>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</si>
  <si>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</si>
  <si>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</si>
  <si>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</si>
  <si>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</si>
  <si>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</si>
  <si>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</si>
  <si>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</si>
  <si>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</si>
  <si>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</si>
  <si>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</si>
  <si>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</si>
  <si>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</si>
  <si>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</si>
  <si>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</si>
  <si>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</si>
  <si>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</si>
  <si>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</si>
  <si>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</si>
  <si>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</si>
  <si>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</si>
  <si>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</si>
  <si>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</si>
  <si>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</si>
  <si>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</si>
  <si>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</si>
  <si>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</si>
  <si>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</si>
  <si>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</si>
  <si>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</si>
  <si>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</si>
  <si>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</si>
  <si>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</si>
  <si>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</si>
  <si>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</si>
  <si>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</si>
  <si>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</si>
  <si>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</si>
  <si>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</si>
  <si>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</si>
  <si>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</si>
  <si>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</si>
  <si>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</si>
  <si>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</si>
  <si>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</si>
  <si>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</si>
  <si>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</si>
  <si>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</si>
  <si>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</si>
  <si>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</si>
  <si>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</si>
  <si>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</si>
  <si>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</si>
  <si>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</si>
  <si>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</si>
  <si>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</si>
  <si>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</si>
  <si>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</si>
  <si>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</si>
  <si>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</si>
  <si>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</si>
  <si>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</si>
  <si>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</si>
  <si>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</si>
  <si>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</si>
  <si>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</si>
  <si>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</si>
  <si>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</si>
  <si>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</si>
  <si>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</si>
  <si>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</si>
  <si>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</si>
  <si>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</si>
  <si>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</si>
  <si>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</si>
  <si>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</si>
  <si>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</si>
  <si>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</si>
  <si>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</si>
  <si>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</si>
  <si>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</si>
  <si>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</si>
  <si>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</si>
  <si>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</si>
  <si>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</si>
  <si>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</si>
  <si>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</si>
  <si>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</si>
  <si>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</si>
  <si>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</si>
  <si>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</si>
  <si>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</si>
  <si>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</si>
  <si>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</si>
  <si>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</si>
  <si>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</si>
  <si>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</si>
  <si>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</si>
  <si>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</si>
  <si>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</si>
  <si>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</si>
  <si>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</si>
  <si>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</si>
  <si>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</si>
  <si>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</si>
  <si>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</si>
  <si>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</si>
  <si>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</si>
  <si>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</si>
  <si>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</si>
  <si>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</si>
  <si>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</si>
  <si>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</si>
  <si>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</si>
  <si>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</si>
  <si>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</si>
  <si>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</si>
  <si>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</si>
  <si>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</si>
  <si>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</si>
  <si>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</si>
  <si>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</si>
  <si>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</si>
  <si>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</si>
  <si>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</si>
  <si>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</si>
  <si>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</si>
  <si>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</si>
  <si>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</si>
  <si>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</si>
  <si>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</si>
  <si>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</si>
  <si>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</si>
  <si>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</si>
  <si>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</si>
  <si>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</si>
  <si>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</si>
  <si>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</si>
  <si>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</si>
  <si>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</si>
  <si>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</si>
  <si>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</si>
  <si>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</si>
  <si>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</si>
  <si>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</si>
  <si>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</si>
  <si>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</si>
  <si>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</si>
  <si>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</si>
  <si>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</si>
  <si>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</si>
  <si>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</si>
  <si>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</si>
  <si>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</si>
  <si>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</si>
  <si>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</si>
  <si>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</si>
  <si>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</si>
  <si>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</si>
  <si>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</si>
  <si>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</si>
  <si>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</si>
  <si>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</si>
  <si>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</si>
  <si>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</si>
  <si>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</si>
  <si>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</si>
  <si>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</si>
  <si>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</si>
  <si>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</si>
  <si>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</si>
  <si>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</si>
  <si>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</si>
  <si>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</si>
  <si>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</si>
  <si>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</si>
  <si>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</si>
  <si>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</si>
  <si>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</si>
  <si>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</si>
  <si>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</si>
  <si>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</si>
  <si>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</si>
  <si>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</si>
  <si>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</si>
  <si>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</si>
  <si>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</si>
  <si>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</si>
  <si>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</si>
  <si>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</si>
  <si>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</si>
  <si>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</si>
  <si>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</si>
  <si>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</si>
  <si>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</si>
  <si>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</si>
  <si>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</si>
  <si>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</si>
  <si>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</si>
  <si>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</si>
  <si>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</si>
  <si>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</si>
  <si>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</si>
  <si>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</si>
  <si>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</si>
  <si>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</si>
  <si>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</si>
  <si>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</si>
  <si>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</si>
  <si>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</si>
  <si>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</si>
  <si>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</si>
  <si>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</si>
  <si>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</si>
  <si>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</si>
  <si>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</si>
  <si>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</si>
  <si>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</si>
  <si>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</si>
  <si>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</si>
  <si>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</si>
  <si>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</si>
  <si>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</si>
  <si>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</si>
  <si>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</si>
  <si>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</si>
  <si>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</si>
  <si>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</si>
  <si>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</si>
  <si>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</si>
  <si>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</si>
  <si>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</si>
  <si>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</si>
  <si>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</si>
  <si>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</si>
  <si>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</si>
  <si>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</si>
  <si>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</si>
  <si>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</si>
  <si>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</si>
  <si>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</si>
  <si>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</si>
  <si>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</si>
  <si>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</si>
  <si>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</si>
  <si>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</si>
  <si>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</si>
  <si>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</si>
  <si>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</si>
  <si>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</si>
  <si>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</si>
  <si>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</si>
  <si>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</si>
  <si>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</si>
  <si>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</si>
  <si>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</si>
  <si>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</si>
  <si>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</si>
  <si>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</si>
  <si>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</si>
  <si>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</si>
  <si>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</si>
  <si>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</si>
  <si>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</si>
  <si>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</si>
  <si>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</si>
  <si>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</si>
  <si>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</si>
  <si>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</si>
  <si>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</si>
  <si>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</si>
  <si>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</si>
  <si>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</si>
  <si>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</si>
  <si>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</si>
  <si>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</si>
  <si>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</si>
  <si>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</si>
  <si>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</si>
  <si>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</si>
  <si>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</si>
  <si>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</si>
  <si>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</si>
  <si>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</si>
  <si>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</si>
  <si>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</si>
  <si>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</si>
  <si>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</si>
  <si>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</si>
  <si>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</si>
  <si>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</si>
  <si>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</si>
  <si>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</si>
  <si>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</si>
  <si>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</si>
  <si>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</si>
  <si>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</si>
  <si>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</si>
  <si>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</si>
  <si>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</si>
  <si>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</si>
  <si>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</si>
  <si>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</si>
  <si>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</si>
  <si>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</si>
  <si>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</si>
  <si>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</si>
  <si>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</si>
  <si>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</si>
  <si>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</si>
  <si>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</si>
  <si>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</si>
  <si>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</si>
  <si>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</si>
  <si>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</si>
  <si>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</si>
  <si>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</si>
  <si>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</si>
  <si>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</si>
  <si>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</si>
  <si>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</si>
  <si>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</si>
  <si>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</si>
  <si>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</si>
  <si>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</si>
  <si>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</si>
  <si>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</si>
  <si>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</si>
  <si>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</si>
  <si>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</si>
  <si>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</si>
  <si>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</si>
  <si>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</si>
  <si>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</si>
  <si>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</si>
  <si>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</si>
  <si>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</si>
  <si>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</si>
  <si>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</si>
  <si>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</si>
  <si>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</si>
  <si>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</si>
  <si>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</si>
  <si>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</si>
  <si>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</si>
  <si>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</si>
  <si>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</si>
  <si>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</si>
  <si>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</si>
  <si>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</si>
  <si>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</si>
  <si>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</si>
  <si>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</si>
  <si>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</si>
  <si>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</si>
  <si>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</si>
  <si>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</si>
  <si>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</si>
  <si>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</si>
  <si>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</si>
  <si>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</si>
  <si>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</si>
  <si>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</si>
  <si>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</si>
  <si>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</si>
  <si>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</si>
  <si>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</si>
  <si>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</si>
  <si>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</si>
  <si>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</si>
  <si>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</si>
  <si>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</si>
  <si>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</si>
  <si>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</si>
  <si>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</si>
  <si>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</si>
  <si>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</si>
  <si>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</si>
  <si>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</si>
  <si>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</si>
  <si>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</si>
  <si>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</si>
  <si>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</si>
  <si>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</si>
  <si>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</si>
  <si>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</si>
  <si>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</si>
  <si>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</si>
  <si>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</si>
  <si>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</si>
  <si>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</si>
  <si>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</si>
  <si>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</si>
  <si>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</si>
  <si>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</si>
  <si>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</si>
  <si>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</si>
  <si>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</si>
  <si>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</si>
  <si>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</si>
  <si>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</si>
  <si>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</si>
  <si>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</si>
  <si>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</si>
  <si>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</si>
  <si>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</si>
  <si>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</si>
  <si>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</si>
  <si>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</si>
  <si>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</si>
  <si>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</si>
  <si>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</si>
  <si>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</si>
  <si>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</si>
  <si>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</si>
  <si>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</si>
  <si>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</si>
  <si>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</si>
  <si>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</si>
  <si>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</si>
  <si>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</si>
  <si>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</si>
  <si>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</si>
  <si>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</si>
  <si>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</si>
  <si>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</si>
  <si>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</si>
  <si>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</si>
  <si>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</si>
  <si>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</si>
  <si>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</si>
  <si>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</si>
  <si>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</si>
  <si>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</si>
  <si>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</si>
  <si>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</si>
  <si>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</si>
  <si>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</si>
  <si>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</si>
  <si>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</si>
  <si>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</si>
  <si>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</si>
  <si>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</si>
  <si>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</si>
  <si>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</si>
  <si>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</si>
  <si>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</si>
  <si>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</si>
  <si>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</si>
  <si>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</si>
  <si>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</si>
  <si>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</si>
  <si>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</si>
  <si>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</si>
  <si>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</si>
  <si>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</si>
  <si>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</si>
  <si>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</si>
  <si>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</si>
  <si>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</si>
  <si>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</si>
  <si>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</si>
  <si>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</si>
  <si>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</si>
  <si>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</si>
  <si>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</si>
  <si>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</si>
  <si>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</si>
  <si>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</si>
  <si>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</si>
  <si>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</si>
  <si>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</si>
  <si>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</si>
  <si>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</si>
  <si>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</si>
  <si>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</si>
  <si>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</si>
  <si>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</si>
  <si>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</si>
  <si>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</si>
  <si>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</si>
  <si>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</si>
  <si>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</si>
  <si>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</si>
  <si>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</si>
  <si>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</si>
  <si>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</si>
  <si>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</si>
  <si>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</si>
  <si>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</si>
  <si>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</si>
  <si>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</si>
  <si>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</si>
  <si>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</si>
  <si>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</si>
  <si>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</si>
  <si>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</si>
  <si>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</si>
  <si>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</si>
  <si>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</si>
  <si>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</si>
  <si>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</si>
  <si>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</si>
  <si>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</si>
  <si>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</si>
  <si>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</si>
  <si>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</si>
  <si>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</si>
  <si>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</si>
  <si>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</si>
  <si>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</si>
  <si>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</si>
  <si>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</si>
  <si>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</si>
  <si>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</si>
  <si>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</si>
  <si>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</si>
  <si>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</si>
  <si>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</si>
  <si>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</si>
  <si>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</si>
  <si>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</si>
  <si>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</si>
  <si>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</si>
  <si>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</si>
  <si>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</si>
  <si>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</si>
  <si>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</si>
  <si>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</si>
  <si>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</si>
  <si>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</si>
  <si>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</si>
  <si>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</si>
  <si>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</si>
  <si>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</si>
  <si>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</si>
  <si>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</si>
  <si>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</si>
  <si>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</si>
  <si>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</si>
  <si>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</si>
  <si>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</si>
  <si>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</si>
  <si>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</si>
  <si>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</si>
  <si>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</si>
  <si>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</si>
  <si>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</si>
  <si>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</si>
  <si>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</si>
  <si>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</si>
  <si>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</si>
  <si>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</si>
  <si>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</si>
  <si>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</si>
  <si>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</si>
  <si>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</si>
  <si>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</si>
  <si>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</si>
  <si>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</si>
  <si>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</si>
  <si>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</si>
  <si>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</si>
  <si>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</si>
  <si>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</si>
  <si>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</si>
  <si>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</si>
  <si>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</si>
  <si>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</si>
  <si>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</si>
  <si>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</si>
  <si>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</si>
  <si>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</si>
  <si>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</si>
  <si>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</si>
  <si>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</si>
  <si>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</si>
  <si>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</si>
  <si>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</si>
  <si>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</si>
  <si>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</si>
  <si>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</si>
  <si>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</si>
  <si>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</si>
  <si>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</si>
  <si>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</si>
  <si>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</si>
  <si>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</si>
  <si>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</si>
  <si>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</si>
  <si>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</si>
  <si>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</si>
  <si>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</si>
  <si>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</si>
  <si>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</si>
  <si>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</si>
  <si>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</si>
  <si>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</si>
  <si>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</si>
  <si>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</si>
  <si>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</si>
  <si>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</si>
  <si>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</si>
  <si>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</si>
  <si>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</si>
  <si>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</si>
  <si>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</si>
  <si>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</si>
  <si>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</si>
  <si>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</si>
  <si>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</si>
  <si>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</si>
  <si>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</si>
  <si>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</si>
  <si>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</si>
  <si>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</si>
  <si>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</si>
  <si>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</si>
  <si>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</si>
  <si>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</si>
  <si>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</si>
  <si>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</si>
  <si>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</si>
  <si>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</si>
  <si>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</si>
  <si>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</si>
  <si>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</si>
  <si>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</si>
  <si>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</si>
  <si>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</si>
  <si>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</si>
  <si>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</si>
  <si>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</si>
  <si>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</si>
  <si>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</si>
  <si>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</si>
  <si>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</si>
  <si>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</si>
  <si>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</si>
  <si>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</si>
  <si>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</si>
  <si>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</si>
  <si>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</si>
  <si>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</si>
  <si>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</si>
  <si>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</si>
  <si>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</si>
  <si>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</si>
  <si>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</si>
  <si>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</si>
  <si>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</si>
  <si>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</si>
  <si>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</si>
  <si>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</si>
  <si>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</si>
  <si>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</si>
  <si>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</si>
  <si>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</si>
  <si>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</si>
  <si>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</si>
  <si>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</si>
  <si>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</si>
  <si>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</si>
  <si>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</si>
  <si>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</si>
  <si>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</si>
  <si>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</si>
  <si>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</si>
  <si>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</si>
  <si>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</si>
  <si>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</si>
  <si>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</si>
  <si>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</si>
  <si>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</si>
  <si>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</si>
  <si>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</si>
  <si>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</si>
  <si>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</si>
  <si>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</si>
  <si>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</si>
  <si>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</si>
  <si>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</si>
  <si>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</si>
  <si>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</si>
  <si>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</si>
  <si>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</si>
  <si>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</si>
  <si>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</si>
  <si>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</si>
  <si>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</si>
  <si>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</si>
  <si>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</si>
  <si>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</si>
  <si>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</si>
  <si>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</si>
  <si>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</si>
  <si>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</si>
  <si>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</si>
  <si>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</si>
  <si>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</si>
  <si>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</si>
  <si>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</si>
  <si>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</si>
  <si>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</si>
  <si>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</si>
  <si>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</si>
  <si>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</si>
  <si>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</si>
  <si>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</si>
  <si>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</si>
  <si>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</si>
  <si>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</si>
  <si>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</si>
  <si>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</si>
  <si>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</si>
  <si>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</si>
  <si>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</si>
  <si>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</si>
  <si>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</si>
  <si>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</si>
  <si>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</si>
  <si>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</si>
  <si>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</si>
  <si>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</si>
  <si>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</si>
  <si>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</si>
  <si>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</si>
  <si>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</si>
  <si>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</si>
  <si>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</si>
  <si>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</si>
  <si>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</si>
  <si>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</si>
  <si>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</si>
  <si>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</si>
  <si>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</si>
  <si>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</si>
  <si>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</si>
  <si>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</si>
  <si>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</si>
  <si>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</si>
  <si>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</si>
  <si>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</si>
  <si>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</si>
  <si>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</si>
  <si>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</si>
  <si>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</si>
  <si>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</si>
  <si>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</si>
  <si>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</si>
  <si>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</si>
  <si>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</si>
  <si>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</si>
  <si>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</si>
  <si>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</si>
  <si>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</si>
  <si>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</si>
  <si>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</si>
  <si>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</si>
  <si>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</si>
  <si>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</si>
  <si>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</si>
  <si>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</si>
  <si>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</si>
  <si>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</si>
  <si>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</si>
  <si>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</si>
  <si>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</si>
  <si>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</si>
  <si>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</si>
  <si>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</si>
  <si>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</si>
  <si>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</si>
  <si>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</si>
  <si>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</si>
  <si>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</si>
  <si>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</si>
  <si>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</si>
  <si>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</si>
  <si>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</si>
  <si>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</si>
  <si>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</si>
  <si>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</si>
  <si>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</si>
  <si>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</si>
  <si>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</si>
  <si>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</si>
  <si>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</si>
  <si>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</si>
  <si>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</si>
  <si>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</si>
  <si>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</si>
  <si>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</si>
  <si>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</si>
  <si>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</si>
  <si>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</si>
  <si>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</si>
  <si>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</si>
  <si>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</si>
  <si>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</si>
  <si>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</si>
  <si>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</si>
  <si>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</si>
  <si>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</si>
  <si>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</si>
  <si>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</si>
  <si>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</si>
  <si>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</si>
  <si>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</si>
  <si>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</si>
  <si>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</si>
  <si>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</si>
  <si>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</si>
  <si>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</si>
  <si>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</si>
  <si>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</si>
  <si>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</si>
  <si>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</si>
  <si>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</si>
  <si>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</si>
  <si>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</si>
  <si>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</si>
  <si>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</si>
  <si>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</si>
  <si>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</si>
  <si>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</si>
  <si>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</si>
  <si>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</si>
  <si>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</si>
  <si>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</si>
  <si>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</si>
  <si>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</si>
  <si>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</si>
  <si>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</si>
  <si>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</si>
  <si>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</si>
  <si>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</si>
  <si>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</si>
  <si>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</si>
  <si>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</si>
  <si>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</si>
  <si>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</si>
  <si>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</si>
  <si>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</si>
  <si>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</si>
  <si>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</si>
  <si>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</si>
  <si>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</si>
  <si>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</si>
  <si>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</si>
  <si>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</si>
  <si>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</si>
  <si>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</si>
  <si>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</si>
  <si>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</si>
  <si>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</si>
  <si>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</si>
  <si>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</si>
  <si>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</si>
  <si>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</si>
  <si>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</si>
  <si>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</si>
  <si>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</si>
  <si>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</si>
  <si>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</si>
  <si>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</si>
  <si>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</si>
  <si>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</si>
  <si>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</si>
  <si>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</si>
  <si>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</si>
  <si>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</si>
  <si>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</si>
  <si>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</si>
  <si>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</si>
  <si>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</si>
  <si>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</si>
  <si>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</si>
  <si>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</si>
  <si>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</si>
  <si>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</si>
  <si>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</si>
  <si>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</si>
  <si>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</si>
  <si>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</si>
  <si>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</si>
  <si>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</si>
  <si>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</si>
  <si>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</si>
  <si>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</si>
  <si>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</si>
  <si>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</si>
  <si>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</si>
  <si>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</si>
  <si>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</si>
  <si>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</si>
  <si>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</si>
  <si>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</si>
  <si>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</si>
  <si>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</si>
  <si>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</si>
  <si>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</si>
  <si>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</si>
  <si>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</si>
  <si>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</si>
  <si>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</si>
  <si>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</si>
  <si>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</si>
  <si>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</si>
  <si>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</si>
  <si>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</si>
  <si>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</si>
  <si>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</si>
  <si>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</si>
  <si>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</si>
  <si>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</si>
  <si>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</si>
  <si>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</si>
  <si>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</si>
  <si>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</si>
  <si>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</si>
  <si>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</si>
  <si>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</si>
  <si>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</si>
  <si>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</si>
  <si>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</si>
  <si>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</si>
  <si>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</si>
  <si>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</si>
  <si>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</si>
  <si>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</si>
  <si>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</si>
  <si>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</si>
  <si>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</si>
  <si>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</si>
  <si>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</si>
  <si>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</si>
  <si>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</si>
  <si>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</si>
  <si>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</si>
  <si>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</si>
  <si>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</si>
  <si>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</si>
  <si>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</si>
  <si>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</si>
  <si>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</si>
  <si>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</si>
  <si>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</si>
  <si>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</si>
  <si>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</si>
  <si>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</si>
  <si>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</si>
  <si>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</si>
  <si>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</si>
  <si>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</si>
  <si>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</si>
  <si>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</si>
  <si>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</si>
  <si>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</si>
  <si>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</si>
  <si>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</si>
  <si>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</si>
  <si>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</si>
  <si>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</si>
  <si>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</si>
  <si>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</si>
  <si>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</si>
  <si>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</si>
  <si>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</si>
  <si>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</si>
  <si>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</si>
  <si>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</si>
  <si>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</si>
  <si>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</si>
  <si>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</si>
  <si>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</si>
  <si>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</si>
  <si>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</si>
  <si>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</si>
  <si>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</si>
  <si>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</si>
  <si>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</si>
  <si>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</si>
  <si>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</si>
  <si>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</si>
  <si>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</si>
  <si>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</si>
  <si>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</si>
  <si>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</si>
  <si>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</si>
  <si>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</si>
  <si>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</si>
  <si>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</si>
  <si>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</si>
  <si>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</si>
  <si>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</si>
  <si>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</si>
  <si>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</si>
  <si>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</si>
  <si>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</si>
  <si>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</si>
  <si>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</si>
  <si>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</si>
  <si>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</si>
  <si>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</si>
  <si>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</si>
  <si>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</si>
  <si>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</si>
  <si>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</si>
  <si>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</si>
  <si>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</si>
  <si>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</si>
  <si>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</si>
  <si>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</si>
  <si>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</si>
  <si>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</si>
  <si>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</si>
  <si>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</si>
  <si>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</si>
  <si>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</si>
  <si>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</si>
  <si>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</si>
  <si>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</si>
  <si>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</si>
  <si>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</si>
  <si>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</si>
  <si>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</si>
  <si>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</si>
  <si>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</si>
  <si>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</si>
  <si>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</si>
  <si>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</si>
  <si>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</si>
  <si>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</si>
  <si>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</si>
  <si>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</si>
  <si>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</si>
  <si>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</si>
  <si>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</si>
  <si>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</si>
  <si>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</si>
  <si>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</si>
  <si>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</si>
  <si>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</si>
  <si>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</si>
  <si>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</si>
  <si>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</si>
  <si>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</si>
  <si>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</si>
  <si>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</si>
  <si>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</si>
  <si>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</si>
  <si>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</si>
  <si>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</si>
  <si>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</si>
  <si>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</si>
  <si>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</si>
  <si>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</si>
  <si>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</si>
  <si>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</si>
  <si>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</si>
  <si>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</si>
  <si>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</si>
  <si>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</si>
  <si>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</si>
  <si>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</si>
  <si>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</si>
  <si>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</si>
  <si>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</si>
  <si>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</si>
  <si>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</si>
  <si>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</si>
  <si>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</si>
  <si>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</si>
  <si>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</si>
  <si>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</si>
  <si>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</si>
  <si>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</si>
  <si>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</si>
  <si>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</si>
  <si>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</si>
  <si>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</si>
  <si>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</si>
  <si>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</si>
  <si>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</si>
  <si>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</si>
  <si>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</si>
  <si>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</si>
  <si>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</si>
  <si>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</si>
  <si>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</si>
  <si>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</si>
  <si>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</si>
  <si>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</si>
  <si>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</si>
  <si>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</si>
  <si>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</si>
  <si>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</si>
  <si>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</si>
  <si>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</si>
  <si>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</si>
  <si>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</si>
  <si>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</si>
  <si>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</si>
  <si>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</si>
  <si>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</si>
  <si>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</si>
  <si>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</si>
  <si>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</si>
  <si>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</si>
  <si>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</si>
  <si>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</si>
  <si>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</si>
  <si>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</si>
  <si>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</si>
  <si>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</si>
  <si>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</si>
  <si>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</si>
  <si>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</si>
  <si>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</si>
  <si>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</si>
  <si>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</si>
  <si>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</si>
  <si>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</si>
  <si>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</si>
  <si>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</si>
  <si>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</si>
  <si>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</si>
  <si>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</si>
  <si>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</si>
  <si>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</si>
  <si>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</si>
  <si>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</si>
  <si>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</si>
  <si>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</si>
  <si>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</si>
  <si>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</si>
  <si>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</si>
  <si>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</si>
  <si>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</si>
  <si>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</si>
  <si>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</si>
  <si>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</si>
  <si>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</si>
  <si>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</si>
  <si>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</si>
  <si>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</si>
  <si>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</si>
  <si>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</si>
  <si>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</si>
  <si>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</si>
  <si>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</si>
  <si>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</si>
  <si>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</si>
  <si>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</si>
  <si>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</si>
  <si>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</si>
  <si>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</si>
  <si>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</si>
  <si>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</si>
  <si>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</si>
  <si>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</si>
  <si>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</si>
  <si>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</si>
  <si>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</si>
  <si>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</si>
  <si>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</si>
  <si>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</si>
  <si>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</si>
  <si>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</si>
  <si>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</si>
  <si>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</si>
  <si>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</si>
  <si>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</si>
  <si>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</si>
  <si>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</si>
  <si>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</si>
  <si>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</si>
  <si>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</si>
  <si>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</si>
  <si>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</si>
  <si>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</si>
  <si>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</si>
  <si>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</si>
  <si>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</si>
  <si>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</si>
  <si>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</si>
  <si>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</si>
  <si>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</si>
  <si>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</si>
  <si>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</si>
  <si>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</si>
  <si>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</si>
  <si>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</si>
  <si>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</si>
  <si>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</si>
  <si>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</si>
  <si>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</si>
  <si>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</si>
  <si>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</si>
  <si>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</si>
  <si>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</si>
  <si>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</si>
  <si>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</si>
  <si>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</si>
  <si>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</si>
  <si>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</si>
  <si>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</si>
  <si>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</si>
  <si>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</si>
  <si>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</si>
  <si>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</si>
  <si>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</si>
  <si>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</si>
  <si>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</si>
  <si>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</si>
  <si>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</si>
  <si>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</si>
  <si>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</si>
  <si>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</si>
  <si>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</si>
  <si>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</si>
  <si>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</si>
  <si>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</si>
  <si>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</si>
  <si>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</si>
  <si>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</si>
  <si>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</si>
  <si>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</si>
  <si>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</si>
  <si>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</si>
  <si>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</si>
  <si>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</si>
  <si>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</si>
  <si>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</si>
  <si>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</si>
  <si>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</si>
  <si>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</si>
  <si>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</si>
  <si>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</si>
  <si>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</si>
  <si>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</si>
  <si>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</si>
  <si>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</si>
  <si>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</si>
  <si>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</si>
  <si>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</si>
  <si>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</si>
  <si>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</si>
  <si>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</si>
  <si>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</si>
  <si>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</si>
  <si>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</si>
  <si>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</si>
  <si>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</si>
  <si>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</si>
  <si>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</si>
  <si>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</si>
  <si>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</si>
  <si>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</si>
  <si>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</si>
  <si>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</si>
  <si>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</si>
  <si>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</si>
  <si>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</si>
  <si>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</si>
  <si>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</si>
  <si>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</si>
  <si>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</si>
  <si>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</si>
  <si>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</si>
  <si>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</si>
  <si>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</si>
  <si>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</si>
  <si>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</si>
  <si>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</si>
  <si>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</si>
  <si>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</si>
  <si>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</si>
  <si>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</si>
  <si>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</si>
  <si>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</si>
  <si>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</si>
  <si>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</si>
  <si>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</si>
  <si>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</si>
  <si>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</si>
  <si>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</si>
  <si>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</si>
  <si>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</si>
  <si>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</si>
  <si>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</si>
  <si>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</si>
  <si>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</si>
  <si>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</si>
  <si>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</si>
  <si>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</si>
  <si>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</si>
  <si>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</si>
  <si>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</si>
  <si>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</si>
  <si>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</si>
  <si>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</si>
  <si>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</si>
  <si>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</si>
  <si>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</si>
  <si>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</si>
  <si>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</si>
  <si>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</si>
  <si>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</si>
  <si>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</si>
  <si>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</si>
  <si>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</si>
  <si>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</si>
  <si>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</si>
  <si>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</si>
  <si>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</si>
  <si>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</si>
  <si>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</si>
  <si>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</si>
  <si>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</si>
  <si>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</si>
  <si>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</si>
  <si>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</si>
  <si>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</si>
  <si>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</si>
  <si>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</si>
  <si>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</si>
  <si>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</si>
  <si>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</si>
  <si>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</si>
  <si>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</si>
  <si>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</si>
  <si>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</si>
  <si>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</si>
  <si>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</si>
  <si>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</si>
  <si>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</si>
  <si>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</si>
  <si>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</si>
  <si>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</si>
  <si>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</si>
  <si>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</si>
  <si>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</si>
  <si>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</si>
  <si>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</si>
  <si>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</si>
  <si>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</si>
  <si>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</si>
  <si>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</si>
  <si>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</si>
  <si>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</si>
  <si>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</si>
  <si>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</si>
  <si>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</si>
  <si>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</si>
  <si>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</si>
  <si>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</si>
  <si>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</si>
  <si>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</si>
  <si>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</si>
  <si>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</si>
  <si>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</si>
  <si>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</si>
  <si>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</si>
  <si>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</si>
  <si>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</si>
  <si>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</si>
  <si>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</si>
  <si>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</si>
  <si>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</si>
  <si>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</si>
  <si>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</si>
  <si>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</si>
  <si>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</si>
  <si>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</si>
  <si>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</si>
  <si>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</si>
  <si>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</si>
  <si>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</si>
  <si>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</si>
  <si>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</si>
  <si>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</si>
  <si>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</si>
  <si>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</si>
  <si>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</si>
  <si>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</si>
  <si>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</si>
  <si>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</si>
  <si>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</si>
  <si>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</si>
  <si>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</si>
  <si>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</si>
  <si>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</si>
  <si>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</si>
  <si>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</si>
  <si>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</si>
  <si>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</si>
  <si>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</si>
  <si>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</si>
  <si>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</si>
  <si>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</si>
  <si>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</si>
  <si>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</si>
  <si>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</si>
  <si>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</si>
  <si>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</si>
  <si>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</si>
  <si>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</si>
  <si>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</si>
  <si>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</si>
  <si>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</si>
  <si>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</si>
  <si>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</si>
  <si>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</si>
  <si>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</si>
  <si>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</si>
  <si>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</si>
  <si>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</si>
  <si>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</si>
  <si>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</si>
  <si>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</si>
  <si>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</si>
  <si>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</si>
  <si>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</si>
  <si>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</si>
  <si>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</si>
  <si>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</si>
  <si>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</si>
  <si>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</si>
  <si>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</si>
  <si>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</si>
  <si>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</si>
  <si>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</si>
  <si>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</si>
  <si>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</si>
  <si>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</si>
  <si>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</si>
  <si>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</si>
  <si>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</si>
  <si>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</si>
  <si>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</si>
  <si>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</si>
  <si>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</si>
  <si>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</si>
  <si>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</si>
  <si>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</si>
  <si>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</si>
  <si>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</si>
  <si>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</si>
  <si>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</si>
  <si>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</si>
  <si>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</si>
  <si>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</si>
  <si>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</si>
  <si>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</si>
  <si>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</si>
  <si>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</si>
  <si>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</si>
  <si>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</si>
  <si>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</si>
  <si>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</si>
  <si>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</si>
  <si>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</si>
  <si>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</si>
  <si>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</si>
  <si>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</si>
  <si>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</si>
  <si>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</si>
  <si>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</si>
  <si>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</si>
  <si>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</si>
  <si>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</si>
  <si>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</si>
  <si>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</si>
  <si>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</si>
  <si>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</si>
  <si>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</si>
  <si>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</si>
  <si>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</si>
  <si>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</si>
  <si>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</si>
  <si>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</si>
  <si>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</si>
  <si>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</si>
  <si>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</si>
  <si>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</si>
  <si>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</si>
  <si>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</si>
  <si>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</si>
  <si>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</si>
  <si>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</si>
  <si>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</si>
  <si>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</si>
  <si>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</si>
  <si>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</si>
  <si>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</si>
  <si>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</si>
  <si>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</si>
  <si>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</si>
  <si>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</si>
  <si>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</si>
  <si>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</si>
  <si>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</si>
  <si>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</si>
  <si>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</si>
  <si>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</si>
  <si>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</si>
  <si>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</si>
  <si>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</si>
  <si>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</si>
  <si>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</si>
  <si>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</si>
  <si>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</si>
  <si>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</si>
  <si>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</si>
  <si>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</si>
  <si>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</si>
  <si>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</si>
  <si>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</si>
  <si>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</si>
  <si>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</si>
  <si>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</si>
  <si>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</si>
  <si>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</si>
  <si>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</si>
  <si>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</si>
  <si>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</si>
  <si>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</si>
  <si>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</si>
  <si>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</si>
  <si>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</si>
  <si>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</si>
  <si>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</si>
  <si>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</si>
  <si>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</si>
  <si>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</si>
  <si>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</si>
  <si>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</si>
  <si>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</si>
  <si>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</si>
  <si>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</si>
  <si>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</si>
  <si>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</si>
  <si>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</si>
  <si>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</si>
  <si>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</si>
  <si>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</si>
  <si>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</si>
  <si>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</si>
  <si>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</si>
  <si>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</si>
  <si>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</si>
  <si>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</si>
  <si>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</si>
  <si>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</si>
  <si>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</si>
  <si>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</si>
  <si>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</si>
  <si>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</si>
  <si>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</si>
  <si>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</si>
  <si>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</si>
  <si>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</si>
  <si>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</si>
  <si>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</si>
  <si>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</si>
  <si>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</si>
  <si>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</si>
  <si>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</si>
  <si>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</si>
  <si>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</si>
  <si>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</si>
  <si>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</si>
  <si>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</si>
  <si>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</si>
  <si>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</si>
  <si>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</si>
  <si>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</si>
  <si>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</si>
  <si>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</si>
  <si>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</si>
  <si>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</si>
  <si>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</si>
  <si>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</si>
  <si>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</si>
  <si>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</si>
  <si>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</si>
  <si>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</si>
  <si>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</si>
  <si>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</si>
  <si>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</si>
  <si>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</si>
  <si>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</si>
  <si>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</si>
  <si>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</si>
  <si>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</si>
  <si>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</si>
  <si>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</si>
  <si>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</si>
  <si>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</si>
  <si>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</si>
  <si>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</si>
  <si>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</si>
  <si>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</si>
  <si>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</si>
  <si>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</si>
  <si>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</si>
  <si>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</si>
  <si>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</si>
  <si>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</si>
  <si>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</si>
  <si>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</si>
  <si>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</si>
  <si>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</si>
  <si>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</si>
  <si>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</si>
  <si>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</si>
  <si>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</si>
  <si>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</si>
  <si>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</si>
  <si>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</si>
  <si>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</si>
  <si>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</si>
  <si>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</si>
  <si>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</si>
  <si>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</si>
  <si>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</si>
  <si>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</si>
  <si>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</si>
  <si>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</si>
  <si>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</si>
  <si>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</si>
  <si>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</si>
  <si>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</si>
  <si>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</si>
  <si>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</si>
  <si>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</si>
  <si>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</si>
  <si>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</si>
  <si>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</si>
  <si>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</si>
  <si>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</si>
  <si>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</si>
  <si>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</si>
  <si>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</si>
  <si>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</si>
  <si>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</si>
  <si>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</si>
  <si>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</si>
  <si>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</si>
  <si>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</si>
  <si>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</si>
  <si>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</si>
  <si>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</si>
  <si>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</si>
  <si>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</si>
  <si>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</si>
  <si>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</si>
  <si>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</si>
  <si>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</si>
  <si>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</si>
  <si>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</si>
  <si>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</si>
  <si>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</si>
  <si>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</si>
  <si>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</si>
  <si>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</si>
  <si>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</si>
  <si>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</si>
  <si>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</si>
  <si>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</si>
  <si>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</si>
  <si>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</si>
  <si>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</si>
  <si>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</si>
  <si>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</si>
  <si>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</si>
  <si>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</si>
  <si>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</si>
  <si>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</si>
  <si>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</si>
  <si>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</si>
  <si>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</si>
  <si>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</si>
  <si>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</si>
  <si>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</si>
  <si>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</si>
  <si>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</si>
  <si>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</si>
  <si>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</si>
  <si>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</si>
  <si>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</si>
  <si>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</si>
  <si>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</si>
  <si>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</si>
  <si>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</si>
  <si>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</si>
  <si>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</si>
  <si>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</si>
  <si>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</si>
  <si>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</si>
  <si>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</si>
  <si>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</si>
  <si>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</si>
  <si>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</si>
  <si>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</si>
  <si>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</si>
  <si>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</si>
  <si>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</si>
  <si>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</si>
  <si>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</si>
  <si>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</si>
  <si>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</si>
  <si>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</si>
  <si>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</si>
  <si>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</si>
  <si>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</si>
  <si>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</si>
  <si>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</si>
  <si>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</si>
  <si>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</si>
  <si>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</si>
  <si>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</si>
  <si>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</si>
  <si>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</si>
  <si>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</si>
  <si>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</si>
  <si>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</si>
  <si>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</si>
  <si>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</si>
  <si>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</si>
  <si>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</si>
  <si>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</si>
  <si>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</si>
  <si>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</si>
  <si>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</si>
  <si>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</si>
  <si>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</si>
  <si>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</si>
  <si>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</si>
  <si>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</si>
  <si>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</si>
  <si>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</si>
  <si>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</si>
  <si>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</si>
  <si>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</si>
  <si>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</si>
  <si>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</si>
  <si>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</si>
  <si>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</si>
  <si>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</si>
  <si>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</si>
  <si>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</si>
  <si>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</si>
  <si>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</si>
  <si>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</si>
  <si>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</si>
  <si>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</si>
  <si>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</si>
  <si>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</si>
  <si>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</si>
  <si>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</si>
  <si>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</si>
  <si>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</si>
  <si>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</si>
  <si>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</si>
  <si>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</si>
  <si>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</si>
  <si>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</si>
  <si>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</si>
  <si>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</si>
  <si>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</si>
  <si>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</si>
  <si>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</si>
  <si>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</si>
  <si>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</si>
  <si>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</si>
  <si>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</si>
  <si>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</si>
  <si>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</si>
  <si>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</si>
  <si>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</si>
  <si>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</si>
  <si>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</si>
  <si>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</si>
  <si>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</si>
  <si>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</si>
  <si>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</si>
  <si>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</si>
  <si>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</si>
  <si>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</si>
  <si>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</si>
  <si>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</si>
  <si>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</si>
  <si>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</si>
  <si>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</si>
  <si>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</si>
  <si>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</si>
  <si>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</si>
  <si>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</si>
  <si>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</si>
  <si>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</si>
  <si>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</si>
  <si>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</si>
  <si>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</si>
  <si>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</si>
  <si>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</si>
  <si>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</si>
  <si>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</si>
  <si>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</si>
  <si>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</si>
  <si>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</si>
  <si>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</si>
  <si>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</si>
  <si>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</si>
  <si>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</si>
  <si>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</si>
  <si>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</si>
  <si>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</si>
  <si>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</si>
  <si>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</si>
  <si>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</si>
  <si>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</si>
  <si>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</si>
  <si>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</si>
  <si>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</si>
  <si>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</si>
  <si>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</si>
  <si>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</si>
  <si>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</si>
  <si>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</si>
  <si>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</si>
  <si>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</si>
  <si>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</si>
  <si>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</si>
  <si>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</si>
  <si>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</si>
  <si>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</si>
  <si>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</si>
  <si>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</si>
  <si>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</si>
  <si>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</si>
  <si>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</si>
  <si>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</si>
  <si>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</si>
  <si>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</si>
  <si>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</si>
  <si>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</si>
  <si>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</si>
  <si>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</si>
  <si>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</si>
  <si>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</si>
  <si>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</si>
  <si>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</si>
  <si>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</si>
  <si>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</si>
  <si>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</si>
  <si>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</si>
  <si>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</si>
  <si>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</si>
  <si>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</si>
  <si>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</si>
  <si>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</si>
  <si>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</si>
  <si>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</si>
  <si>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</si>
  <si>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</si>
  <si>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</si>
  <si>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</si>
  <si>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</si>
  <si>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</si>
  <si>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</si>
  <si>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</si>
  <si>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</si>
  <si>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</si>
  <si>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</si>
  <si>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</si>
  <si>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</si>
  <si>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</si>
  <si>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</si>
  <si>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</si>
  <si>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</si>
  <si>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</si>
  <si>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</si>
  <si>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</si>
  <si>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</si>
  <si>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</si>
  <si>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</si>
  <si>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</si>
  <si>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</si>
  <si>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</si>
  <si>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</si>
  <si>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</si>
  <si>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</si>
  <si>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</si>
  <si>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</si>
  <si>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</si>
  <si>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</si>
  <si>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</si>
  <si>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</si>
  <si>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</si>
  <si>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</si>
  <si>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</si>
  <si>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</si>
  <si>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</si>
  <si>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</si>
  <si>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</si>
  <si>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</si>
  <si>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</si>
  <si>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</si>
  <si>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</si>
  <si>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</si>
  <si>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</si>
  <si>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</si>
  <si>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</si>
  <si>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</si>
  <si>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</si>
  <si>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</si>
  <si>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</si>
  <si>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</si>
  <si>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</si>
  <si>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</si>
  <si>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</si>
  <si>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</si>
  <si>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</si>
  <si>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</si>
  <si>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</si>
  <si>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</si>
  <si>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</si>
  <si>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</si>
  <si>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</si>
  <si>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</si>
  <si>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</si>
  <si>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</si>
  <si>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</si>
  <si>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</si>
  <si>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</si>
  <si>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</si>
  <si>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</si>
  <si>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</si>
  <si>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</si>
  <si>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</si>
  <si>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</si>
  <si>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</si>
  <si>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</si>
  <si>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</si>
  <si>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</si>
  <si>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</si>
  <si>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</si>
  <si>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</si>
  <si>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</si>
  <si>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</si>
  <si>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</si>
  <si>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</si>
  <si>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</si>
  <si>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</si>
  <si>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</si>
  <si>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</si>
  <si>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</si>
  <si>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</si>
  <si>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</si>
  <si>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</si>
  <si>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</si>
  <si>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</si>
  <si>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</si>
  <si>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</si>
  <si>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</si>
  <si>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</si>
  <si>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</si>
  <si>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</si>
  <si>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</si>
  <si>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</si>
  <si>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</si>
  <si>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</si>
  <si>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</si>
  <si>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</si>
  <si>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</si>
  <si>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</si>
  <si>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</si>
  <si>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</si>
  <si>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</si>
  <si>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</si>
  <si>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</si>
  <si>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</si>
  <si>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</si>
  <si>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</si>
  <si>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</si>
  <si>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</si>
  <si>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</si>
  <si>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</si>
  <si>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</si>
  <si>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</si>
  <si>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</si>
  <si>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</si>
  <si>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</si>
  <si>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</si>
  <si>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</si>
  <si>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</si>
  <si>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</si>
  <si>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</si>
  <si>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</si>
  <si>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</si>
  <si>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</si>
  <si>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</si>
  <si>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</si>
  <si>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</si>
  <si>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</si>
  <si>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</si>
  <si>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</si>
  <si>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</si>
  <si>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</si>
  <si>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</si>
  <si>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</si>
  <si>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</si>
  <si>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</si>
  <si>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</si>
  <si>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</si>
  <si>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</si>
  <si>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</si>
  <si>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</si>
  <si>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</si>
  <si>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</si>
  <si>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</si>
  <si>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</si>
  <si>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</si>
  <si>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</si>
  <si>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</si>
  <si>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</si>
  <si>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</si>
  <si>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</si>
  <si>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</si>
  <si>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</si>
  <si>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</si>
  <si>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</si>
  <si>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</si>
  <si>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</si>
  <si>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</si>
  <si>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</si>
  <si>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</si>
  <si>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</si>
  <si>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</si>
  <si>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</si>
  <si>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</si>
  <si>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</si>
  <si>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</si>
  <si>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</si>
  <si>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</si>
  <si>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</si>
  <si>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</si>
  <si>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</si>
  <si>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</si>
  <si>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</si>
  <si>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</si>
  <si>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</si>
  <si>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</si>
  <si>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</si>
  <si>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</si>
  <si>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</si>
  <si>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</si>
  <si>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</si>
  <si>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</si>
  <si>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</si>
  <si>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</si>
  <si>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</si>
  <si>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</si>
  <si>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</si>
  <si>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</si>
  <si>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</si>
  <si>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</si>
  <si>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</si>
  <si>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</si>
  <si>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</si>
  <si>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</si>
  <si>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</si>
  <si>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</si>
  <si>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</si>
  <si>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</si>
  <si>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</si>
  <si>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</si>
  <si>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</si>
  <si>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</si>
  <si>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</si>
  <si>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</si>
  <si>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</si>
  <si>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</si>
  <si>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</si>
  <si>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</si>
  <si>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</si>
  <si>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</si>
  <si>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</si>
  <si>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</si>
  <si>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</si>
  <si>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</si>
  <si>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</si>
  <si>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</si>
  <si>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</si>
  <si>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</si>
  <si>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</si>
  <si>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</si>
  <si>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</si>
  <si>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</si>
  <si>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</si>
  <si>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</si>
  <si>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</si>
  <si>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</si>
  <si>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</si>
  <si>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</si>
  <si>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</si>
  <si>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</si>
  <si>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</si>
  <si>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</si>
  <si>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</si>
  <si>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</si>
  <si>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</si>
  <si>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</si>
  <si>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</si>
  <si>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</si>
  <si>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</si>
  <si>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</si>
  <si>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</si>
  <si>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</si>
  <si>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</si>
  <si>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</si>
  <si>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</si>
  <si>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</si>
  <si>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</si>
  <si>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</si>
  <si>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</si>
  <si>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</si>
  <si>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</si>
  <si>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</si>
  <si>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</si>
  <si>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</si>
  <si>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</si>
  <si>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</si>
  <si>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</si>
  <si>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</si>
  <si>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</si>
  <si>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</si>
  <si>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</si>
  <si>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</si>
  <si>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</si>
  <si>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</si>
  <si>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</si>
  <si>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</si>
  <si>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</si>
  <si>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</si>
  <si>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</si>
  <si>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</si>
  <si>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</si>
  <si>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</si>
  <si>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</si>
  <si>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</si>
  <si>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</si>
  <si>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</si>
  <si>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</si>
  <si>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</si>
  <si>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</si>
  <si>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</si>
  <si>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</si>
  <si>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</si>
  <si>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</si>
  <si>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</si>
  <si>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</si>
  <si>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</si>
  <si>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</si>
  <si>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</si>
  <si>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</si>
  <si>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</si>
  <si>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</si>
  <si>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</si>
  <si>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</si>
  <si>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</si>
  <si>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</si>
  <si>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</si>
  <si>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</si>
  <si>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</si>
  <si>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</si>
  <si>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</si>
  <si>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</si>
  <si>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</si>
  <si>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</si>
  <si>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</si>
  <si>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</si>
  <si>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</si>
  <si>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</si>
  <si>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</si>
  <si>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</si>
  <si>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</si>
  <si>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</si>
  <si>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</si>
  <si>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</si>
  <si>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</si>
  <si>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</si>
  <si>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</si>
  <si>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</si>
  <si>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</si>
  <si>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</si>
  <si>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</si>
  <si>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</si>
  <si>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</si>
  <si>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</si>
  <si>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</si>
  <si>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</si>
  <si>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</si>
  <si>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</si>
  <si>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</si>
  <si>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</si>
  <si>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</si>
  <si>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</si>
  <si>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</si>
  <si>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</si>
  <si>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</si>
  <si>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</si>
  <si>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</si>
  <si>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</si>
  <si>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</si>
  <si>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</si>
  <si>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</si>
  <si>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</si>
  <si>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</si>
  <si>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</si>
  <si>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</si>
  <si>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</si>
  <si>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</si>
  <si>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</si>
  <si>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</si>
  <si>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</si>
  <si>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</si>
  <si>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</si>
  <si>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</si>
  <si>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</si>
  <si>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</si>
  <si>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</si>
  <si>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</si>
  <si>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</si>
  <si>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</si>
  <si>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</si>
  <si>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</si>
  <si>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</si>
  <si>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</si>
  <si>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</si>
  <si>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</si>
  <si>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</si>
  <si>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</si>
  <si>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</si>
  <si>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</si>
  <si>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</si>
  <si>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</si>
  <si>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</si>
  <si>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</si>
  <si>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</si>
  <si>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</si>
  <si>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</si>
  <si>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</si>
  <si>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</si>
  <si>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</si>
  <si>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</si>
  <si>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</si>
  <si>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</si>
  <si>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</si>
  <si>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</si>
  <si>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</si>
  <si>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</si>
  <si>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</si>
  <si>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</si>
  <si>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</si>
  <si>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</si>
  <si>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</si>
  <si>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</si>
  <si>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</si>
  <si>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</si>
  <si>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</si>
  <si>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</si>
  <si>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</si>
  <si>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</si>
  <si>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</si>
  <si>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</si>
  <si>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</si>
  <si>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</si>
  <si>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</si>
  <si>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</si>
  <si>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</si>
  <si>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</si>
  <si>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</si>
  <si>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</si>
  <si>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</si>
  <si>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</si>
  <si>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</si>
  <si>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</si>
  <si>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</si>
  <si>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</si>
  <si>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</si>
  <si>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</si>
  <si>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</si>
  <si>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</si>
  <si>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</si>
  <si>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</si>
  <si>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</si>
  <si>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</si>
  <si>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</si>
  <si>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</si>
  <si>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</si>
  <si>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</si>
  <si>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</si>
  <si>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</si>
  <si>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</si>
  <si>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</si>
  <si>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</si>
  <si>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</si>
  <si>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</si>
  <si>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</si>
  <si>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</si>
  <si>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</si>
  <si>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</si>
  <si>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</si>
  <si>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</si>
  <si>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</si>
  <si>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</si>
  <si>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</si>
  <si>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</si>
  <si>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</si>
  <si>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</si>
  <si>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</si>
  <si>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</si>
  <si>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</si>
  <si>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</si>
  <si>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</si>
  <si>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</si>
  <si>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</si>
  <si>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</si>
  <si>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</si>
  <si>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</si>
  <si>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</si>
  <si>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</si>
  <si>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</si>
  <si>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</si>
  <si>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</si>
  <si>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</si>
  <si>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</si>
  <si>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</si>
  <si>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</si>
  <si>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</si>
  <si>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</si>
  <si>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</si>
  <si>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</si>
  <si>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</si>
  <si>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</si>
  <si>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</si>
  <si>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</si>
  <si>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</si>
  <si>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</si>
  <si>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</si>
  <si>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</si>
  <si>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</si>
  <si>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</si>
  <si>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</si>
  <si>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</si>
  <si>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</si>
  <si>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</si>
  <si>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</si>
  <si>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</si>
  <si>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</si>
  <si>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</si>
  <si>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</si>
  <si>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</si>
  <si>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</si>
  <si>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</si>
  <si>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</si>
  <si>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</si>
  <si>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</si>
  <si>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</si>
  <si>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</si>
  <si>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</si>
  <si>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</si>
  <si>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</si>
  <si>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</si>
  <si>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</si>
  <si>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</si>
  <si>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</si>
  <si>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</si>
  <si>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</si>
  <si>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</si>
  <si>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</si>
  <si>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</si>
  <si>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</si>
  <si>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</si>
  <si>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</si>
  <si>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</si>
  <si>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</si>
  <si>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</si>
  <si>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</si>
  <si>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</si>
  <si>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</si>
  <si>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</si>
  <si>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</si>
  <si>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</si>
  <si>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</si>
  <si>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</si>
  <si>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</si>
  <si>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</si>
  <si>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</si>
  <si>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</si>
  <si>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</si>
  <si>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</si>
  <si>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</si>
  <si>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</si>
  <si>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</si>
  <si>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</si>
  <si>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</si>
  <si>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</si>
  <si>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</si>
  <si>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</si>
  <si>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</si>
  <si>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</si>
  <si>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</si>
  <si>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</si>
  <si>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</si>
  <si>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</si>
  <si>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</si>
  <si>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</si>
  <si>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</si>
  <si>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</si>
  <si>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</si>
  <si>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</si>
  <si>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</si>
  <si>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</si>
  <si>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</si>
  <si>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</si>
  <si>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</si>
  <si>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</si>
  <si>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</si>
  <si>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</si>
  <si>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</si>
  <si>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</si>
  <si>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</si>
  <si>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</si>
  <si>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</si>
  <si>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</si>
  <si>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</si>
  <si>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</si>
  <si>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</si>
  <si>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</si>
  <si>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</si>
  <si>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</si>
  <si>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</si>
  <si>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</si>
  <si>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</si>
  <si>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</si>
  <si>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</si>
  <si>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</si>
  <si>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</si>
  <si>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</si>
  <si>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</si>
  <si>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</si>
  <si>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</si>
  <si>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</si>
  <si>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</si>
  <si>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</si>
  <si>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</si>
  <si>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</si>
  <si>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</si>
  <si>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</si>
  <si>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</si>
  <si>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</si>
  <si>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</si>
  <si>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</si>
  <si>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</si>
  <si>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</si>
  <si>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</si>
  <si>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</si>
  <si>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</si>
  <si>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</si>
  <si>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</si>
  <si>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</si>
  <si>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</si>
  <si>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</si>
  <si>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</si>
  <si>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</si>
  <si>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</si>
  <si>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</si>
  <si>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</si>
  <si>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</si>
  <si>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</si>
  <si>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</si>
  <si>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</si>
  <si>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</si>
  <si>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</si>
  <si>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</si>
  <si>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</si>
  <si>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</si>
  <si>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</si>
  <si>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</si>
  <si>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</si>
  <si>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</si>
  <si>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</si>
  <si>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</si>
  <si>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</si>
  <si>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</si>
  <si>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</si>
  <si>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</si>
  <si>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</si>
  <si>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</si>
  <si>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</si>
  <si>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</si>
  <si>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</si>
  <si>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</si>
  <si>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</si>
  <si>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</si>
  <si>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</si>
  <si>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</si>
  <si>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</si>
  <si>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</si>
  <si>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</si>
  <si>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</si>
  <si>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</si>
  <si>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</si>
  <si>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</si>
  <si>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</si>
  <si>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</si>
  <si>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</si>
  <si>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</si>
  <si>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</si>
  <si>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</si>
  <si>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</si>
  <si>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</si>
  <si>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</si>
  <si>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</si>
  <si>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</si>
  <si>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</si>
  <si>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</si>
  <si>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</si>
  <si>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</si>
  <si>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</si>
  <si>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</si>
  <si>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</si>
  <si>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</si>
  <si>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</si>
  <si>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</si>
  <si>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</si>
  <si>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</si>
  <si>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</si>
  <si>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</si>
  <si>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</si>
  <si>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</si>
  <si>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</si>
  <si>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</si>
  <si>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</si>
  <si>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</si>
  <si>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</si>
  <si>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</si>
  <si>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</si>
  <si>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</si>
  <si>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</si>
  <si>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</si>
  <si>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</si>
  <si>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</si>
  <si>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</si>
  <si>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</si>
  <si>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</si>
  <si>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</si>
  <si>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</si>
  <si>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</si>
  <si>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</si>
  <si>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</si>
  <si>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</si>
  <si>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</si>
  <si>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</si>
  <si>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</si>
  <si>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</si>
  <si>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</si>
  <si>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</si>
  <si>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</si>
  <si>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</si>
  <si>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</si>
  <si>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</si>
  <si>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</si>
  <si>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</si>
  <si>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</si>
  <si>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</si>
  <si>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</si>
  <si>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</si>
  <si>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</si>
  <si>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</si>
  <si>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</si>
  <si>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</si>
  <si>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</si>
  <si>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</si>
  <si>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</si>
  <si>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</si>
  <si>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</si>
  <si>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</si>
  <si>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</si>
  <si>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</si>
  <si>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</si>
  <si>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</si>
  <si>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</si>
  <si>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</si>
  <si>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</si>
  <si>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</si>
  <si>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</si>
  <si>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</si>
  <si>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</si>
  <si>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</si>
  <si>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</si>
  <si>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</si>
  <si>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</si>
  <si>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</si>
  <si>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</si>
  <si>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</si>
  <si>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</si>
  <si>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</si>
  <si>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</si>
  <si>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</si>
  <si>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</si>
  <si>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</si>
  <si>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</si>
  <si>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</si>
  <si>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</si>
  <si>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</si>
  <si>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</si>
  <si>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</si>
  <si>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</si>
  <si>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</si>
  <si>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</si>
  <si>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</si>
  <si>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</si>
  <si>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</si>
  <si>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</si>
  <si>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</si>
  <si>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</si>
  <si>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</si>
  <si>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</si>
  <si>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</si>
  <si>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</si>
  <si>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</si>
  <si>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</si>
  <si>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</si>
  <si>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</si>
  <si>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</si>
  <si>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</si>
  <si>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</si>
  <si>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</si>
  <si>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</si>
  <si>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</si>
  <si>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</si>
  <si>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</si>
  <si>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</si>
  <si>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</si>
  <si>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</si>
  <si>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</si>
  <si>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</si>
  <si>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</si>
  <si>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</si>
  <si>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</si>
  <si>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</si>
  <si>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</si>
  <si>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</si>
  <si>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</si>
  <si>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</si>
  <si>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</si>
  <si>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</si>
  <si>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</si>
  <si>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</si>
  <si>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</si>
  <si>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</si>
  <si>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</si>
  <si>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</si>
  <si>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</si>
  <si>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</si>
  <si>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</si>
  <si>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</si>
  <si>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</si>
  <si>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</si>
  <si>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</si>
  <si>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</si>
  <si>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</si>
  <si>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</si>
  <si>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</si>
  <si>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</si>
  <si>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</si>
  <si>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</si>
  <si>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</si>
  <si>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</si>
  <si>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</si>
  <si>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</si>
  <si>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</si>
  <si>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</si>
  <si>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</si>
  <si>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</si>
  <si>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</si>
  <si>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</si>
  <si>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</si>
  <si>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</si>
  <si>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</si>
  <si>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</si>
  <si>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</si>
  <si>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</si>
  <si>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</si>
  <si>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</si>
  <si>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</si>
  <si>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</si>
  <si>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</si>
  <si>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</si>
  <si>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</si>
  <si>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</si>
  <si>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</si>
  <si>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</si>
  <si>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</si>
  <si>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</si>
  <si>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</si>
  <si>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</si>
  <si>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</si>
  <si>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</si>
  <si>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</si>
  <si>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</si>
  <si>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</si>
  <si>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</si>
  <si>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</si>
  <si>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</si>
  <si>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</si>
  <si>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</si>
  <si>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</si>
  <si>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</si>
  <si>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</si>
  <si>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</si>
  <si>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</si>
  <si>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</si>
  <si>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</si>
  <si>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</si>
  <si>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</si>
  <si>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</si>
  <si>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</si>
  <si>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</si>
  <si>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</si>
  <si>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</si>
  <si>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</si>
  <si>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</si>
  <si>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</si>
  <si>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</si>
  <si>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</si>
  <si>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</si>
  <si>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</si>
  <si>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</si>
  <si>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</si>
  <si>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</si>
  <si>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</si>
  <si>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</si>
  <si>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</si>
  <si>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</si>
  <si>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</si>
  <si>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</si>
  <si>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</si>
  <si>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</si>
  <si>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</si>
  <si>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</si>
  <si>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</si>
  <si>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</si>
  <si>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</si>
  <si>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</si>
  <si>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</si>
  <si>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</si>
  <si>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</si>
  <si>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</si>
  <si>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</si>
  <si>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</si>
  <si>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</si>
  <si>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</si>
  <si>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</si>
  <si>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</si>
  <si>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</si>
  <si>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</si>
  <si>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</si>
  <si>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</si>
  <si>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</si>
  <si>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</si>
  <si>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</si>
  <si>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</si>
  <si>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</si>
  <si>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</si>
  <si>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</si>
  <si>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</si>
  <si>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</si>
  <si>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</si>
  <si>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</si>
  <si>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</si>
  <si>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</si>
  <si>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</si>
  <si>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</si>
  <si>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</si>
  <si>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</si>
  <si>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</si>
  <si>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</si>
  <si>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</si>
  <si>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</si>
  <si>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</si>
  <si>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</si>
  <si>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</si>
  <si>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</si>
  <si>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</si>
  <si>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</si>
  <si>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</si>
  <si>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</si>
  <si>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</si>
  <si>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</si>
  <si>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</si>
  <si>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</si>
  <si>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</si>
  <si>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</si>
  <si>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</si>
  <si>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</si>
  <si>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</si>
  <si>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</si>
  <si>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</si>
  <si>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</si>
  <si>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</si>
  <si>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</si>
  <si>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</si>
  <si>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</si>
  <si>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</si>
  <si>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</si>
  <si>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</si>
  <si>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</si>
  <si>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</si>
  <si>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</si>
  <si>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</si>
  <si>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</si>
  <si>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</si>
  <si>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</si>
  <si>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</si>
  <si>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</si>
  <si>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</si>
  <si>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</si>
  <si>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</si>
  <si>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</si>
  <si>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</si>
  <si>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</si>
  <si>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</si>
  <si>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</si>
  <si>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</si>
  <si>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</si>
  <si>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</si>
  <si>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</si>
  <si>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</si>
  <si>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</si>
  <si>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</si>
  <si>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</si>
  <si>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</si>
  <si>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</si>
  <si>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</si>
  <si>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</si>
  <si>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</si>
  <si>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</si>
  <si>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</si>
  <si>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</si>
  <si>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</si>
  <si>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</si>
  <si>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</si>
  <si>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</si>
  <si>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</si>
  <si>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</si>
  <si>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</si>
  <si>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</si>
  <si>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</si>
  <si>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</si>
  <si>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</si>
  <si>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</si>
  <si>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</si>
  <si>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</si>
  <si>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</si>
  <si>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</si>
  <si>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</si>
  <si>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</si>
  <si>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</si>
  <si>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</si>
  <si>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</si>
  <si>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</si>
  <si>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</si>
  <si>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</si>
  <si>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</si>
  <si>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</si>
  <si>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</si>
  <si>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</si>
  <si>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</si>
  <si>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</si>
  <si>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</si>
  <si>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</si>
  <si>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</si>
  <si>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</si>
  <si>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</si>
  <si>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</si>
  <si>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</si>
  <si>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</si>
  <si>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</si>
  <si>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</si>
  <si>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</si>
  <si>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</si>
  <si>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</si>
  <si>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</si>
  <si>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</si>
  <si>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</si>
  <si>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</si>
  <si>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</si>
  <si>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</si>
  <si>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</si>
  <si>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</si>
  <si>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</si>
  <si>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</si>
  <si>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</si>
  <si>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</si>
  <si>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</si>
  <si>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</si>
  <si>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</si>
  <si>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</si>
  <si>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</si>
  <si>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</si>
  <si>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</si>
  <si>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</si>
  <si>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</si>
  <si>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</si>
  <si>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</si>
  <si>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</si>
  <si>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</si>
  <si>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</si>
  <si>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</si>
  <si>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</si>
  <si>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</si>
  <si>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</si>
  <si>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</si>
  <si>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</si>
  <si>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</si>
  <si>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</si>
  <si>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</si>
  <si>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</si>
  <si>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</si>
  <si>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</si>
  <si>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</si>
  <si>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</si>
  <si>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</si>
  <si>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</si>
  <si>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</si>
  <si>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</si>
  <si>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</si>
  <si>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</si>
  <si>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</si>
  <si>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</si>
  <si>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</si>
  <si>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</si>
  <si>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</si>
  <si>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</si>
  <si>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</si>
  <si>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</si>
  <si>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</si>
  <si>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</si>
  <si>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</si>
  <si>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</si>
  <si>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</si>
  <si>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</si>
  <si>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</si>
  <si>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</si>
  <si>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</si>
  <si>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</si>
  <si>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</si>
  <si>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</si>
  <si>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</si>
  <si>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</si>
  <si>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</si>
  <si>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</si>
  <si>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</si>
  <si>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</si>
  <si>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</si>
  <si>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</si>
  <si>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</si>
  <si>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</si>
  <si>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</si>
  <si>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</si>
  <si>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</si>
  <si>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</si>
  <si>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</si>
  <si>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</si>
  <si>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</si>
  <si>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</si>
  <si>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</si>
  <si>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</si>
  <si>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</si>
  <si>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</si>
  <si>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</si>
  <si>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</si>
  <si>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</si>
  <si>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</si>
  <si>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</si>
  <si>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</si>
  <si>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</si>
  <si>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</si>
  <si>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</si>
  <si>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</si>
  <si>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</si>
  <si>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</si>
  <si>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</si>
  <si>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</si>
  <si>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</si>
  <si>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</si>
  <si>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</si>
  <si>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</si>
  <si>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</si>
  <si>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</si>
  <si>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</si>
  <si>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</si>
  <si>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</si>
  <si>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</si>
  <si>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</si>
  <si>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</si>
  <si>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</si>
  <si>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</si>
  <si>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</si>
  <si>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</si>
  <si>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</si>
  <si>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</si>
  <si>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</si>
  <si>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</si>
  <si>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</si>
  <si>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</si>
  <si>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</si>
  <si>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</si>
  <si>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</si>
  <si>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</si>
  <si>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</si>
  <si>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</si>
  <si>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</si>
  <si>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</si>
  <si>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</si>
  <si>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</si>
  <si>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</si>
  <si>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</si>
  <si>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</si>
  <si>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</si>
  <si>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</si>
  <si>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</si>
  <si>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</si>
  <si>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</si>
  <si>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</si>
  <si>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</si>
  <si>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</si>
  <si>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</si>
  <si>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</si>
  <si>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</si>
  <si>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</si>
  <si>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</si>
  <si>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</si>
  <si>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</si>
  <si>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</si>
  <si>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</si>
  <si>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</si>
  <si>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</si>
  <si>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</si>
  <si>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</si>
  <si>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</si>
  <si>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</si>
  <si>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</si>
  <si>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</si>
  <si>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</si>
  <si>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</si>
  <si>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</si>
  <si>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</si>
  <si>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</si>
  <si>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</si>
  <si>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</si>
  <si>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</si>
  <si>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</si>
  <si>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</si>
  <si>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</si>
  <si>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</si>
  <si>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</si>
  <si>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</si>
  <si>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</si>
  <si>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</si>
  <si>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</si>
  <si>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</si>
  <si>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</si>
  <si>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</si>
  <si>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</si>
  <si>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</si>
  <si>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</si>
  <si>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</si>
  <si>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</si>
  <si>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</si>
  <si>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</si>
  <si>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</si>
  <si>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</si>
  <si>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</si>
  <si>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</si>
  <si>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</si>
  <si>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</si>
  <si>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</si>
  <si>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</si>
  <si>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</si>
  <si>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</si>
  <si>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</si>
  <si>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</si>
  <si>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</si>
  <si>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</si>
  <si>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</si>
  <si>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</si>
  <si>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</si>
  <si>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</si>
  <si>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</si>
  <si>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</si>
  <si>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</si>
  <si>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</si>
  <si>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</si>
  <si>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</si>
  <si>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</si>
  <si>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</si>
  <si>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</si>
  <si>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</si>
  <si>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</si>
  <si>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</si>
  <si>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</si>
  <si>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</si>
  <si>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</si>
  <si>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</si>
  <si>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</si>
  <si>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</si>
  <si>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</si>
  <si>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</si>
  <si>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</si>
  <si>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</si>
  <si>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</si>
  <si>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</si>
  <si>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</si>
  <si>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</si>
  <si>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</si>
  <si>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</si>
  <si>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</si>
  <si>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</si>
  <si>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</si>
  <si>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</si>
  <si>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</si>
  <si>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</si>
  <si>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</si>
  <si>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</si>
  <si>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</si>
  <si>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</si>
  <si>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</si>
  <si>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</si>
  <si>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</si>
  <si>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</si>
  <si>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</si>
  <si>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</si>
  <si>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</si>
  <si>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</si>
  <si>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</si>
  <si>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</si>
  <si>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</si>
  <si>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</si>
  <si>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</si>
  <si>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</si>
  <si>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</si>
  <si>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</si>
  <si>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</si>
  <si>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</si>
  <si>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</si>
  <si>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</si>
  <si>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</si>
  <si>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</si>
  <si>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</si>
  <si>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</si>
  <si>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</si>
  <si>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</si>
  <si>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</si>
  <si>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</si>
  <si>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</si>
  <si>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</si>
  <si>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</si>
  <si>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</si>
  <si>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</si>
  <si>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</si>
  <si>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</si>
  <si>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</si>
  <si>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</si>
  <si>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</si>
  <si>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</si>
  <si>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</si>
  <si>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</si>
  <si>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</si>
  <si>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</si>
  <si>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</si>
  <si>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</si>
  <si>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</si>
  <si>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</si>
  <si>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</si>
  <si>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</si>
  <si>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</si>
  <si>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</si>
  <si>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</si>
  <si>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</si>
  <si>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</si>
  <si>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</si>
  <si>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</si>
  <si>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</si>
  <si>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</si>
  <si>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</si>
  <si>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</si>
  <si>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</si>
  <si>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</si>
  <si>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</si>
  <si>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</si>
  <si>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</si>
  <si>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</si>
  <si>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</si>
  <si>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</si>
  <si>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</si>
  <si>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</si>
  <si>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</si>
  <si>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</si>
  <si>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</si>
  <si>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</si>
  <si>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</si>
  <si>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</si>
  <si>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</si>
  <si>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</si>
  <si>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</si>
  <si>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</si>
  <si>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</si>
  <si>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</si>
  <si>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</si>
  <si>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</si>
  <si>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</si>
  <si>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</si>
  <si>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</si>
  <si>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</si>
  <si>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</si>
  <si>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</si>
  <si>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</si>
  <si>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</si>
  <si>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</si>
  <si>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</si>
  <si>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</si>
  <si>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</si>
  <si>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</si>
  <si>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</si>
  <si>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</si>
  <si>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</si>
  <si>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</si>
  <si>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</si>
  <si>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</si>
  <si>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</si>
  <si>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</si>
  <si>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</si>
  <si>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</si>
  <si>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</si>
  <si>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</si>
  <si>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</si>
  <si>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</si>
  <si>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</si>
  <si>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</si>
  <si>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</si>
  <si>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</si>
  <si>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</si>
  <si>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</si>
  <si>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</si>
  <si>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</si>
  <si>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</si>
  <si>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</si>
  <si>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</si>
  <si>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</si>
  <si>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</si>
  <si>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</si>
  <si>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</si>
  <si>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</si>
  <si>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</si>
  <si>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</si>
  <si>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</si>
  <si>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</si>
  <si>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</si>
  <si>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</si>
  <si>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</si>
  <si>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</si>
  <si>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</si>
  <si>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</si>
  <si>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</si>
  <si>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</si>
  <si>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</si>
  <si>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</si>
  <si>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</si>
  <si>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</si>
  <si>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</si>
  <si>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</si>
  <si>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</si>
  <si>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</si>
  <si>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</si>
  <si>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</si>
  <si>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</si>
  <si>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</si>
  <si>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</si>
  <si>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</si>
  <si>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</si>
  <si>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</si>
  <si>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</si>
  <si>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</si>
  <si>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</si>
  <si>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</si>
  <si>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</si>
  <si>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</si>
  <si>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</si>
  <si>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</si>
  <si>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</si>
  <si>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</si>
  <si>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</si>
  <si>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</si>
  <si>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</si>
  <si>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</si>
  <si>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</si>
  <si>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</si>
  <si>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</si>
  <si>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</si>
  <si>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</si>
  <si>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</si>
  <si>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</si>
  <si>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</si>
  <si>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</si>
  <si>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</si>
  <si>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</si>
  <si>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</si>
  <si>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</si>
  <si>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</si>
  <si>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</si>
  <si>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</si>
  <si>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</si>
  <si>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</si>
  <si>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</si>
  <si>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</si>
  <si>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</si>
  <si>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</si>
  <si>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</si>
  <si>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</si>
  <si>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</si>
  <si>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</si>
  <si>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</si>
  <si>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</si>
  <si>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</si>
  <si>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</si>
  <si>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</si>
  <si>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</si>
  <si>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</si>
  <si>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</si>
  <si>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</si>
  <si>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</si>
  <si>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</si>
  <si>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</si>
  <si>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</si>
  <si>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</si>
  <si>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</si>
  <si>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</si>
  <si>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</si>
  <si>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</si>
  <si>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</si>
  <si>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</si>
  <si>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</si>
  <si>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</si>
  <si>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</si>
  <si>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</si>
  <si>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</si>
  <si>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</si>
  <si>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</si>
  <si>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</si>
  <si>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</si>
  <si>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</si>
  <si>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</si>
  <si>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</si>
  <si>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</si>
  <si>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</si>
  <si>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</si>
  <si>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</si>
  <si>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</si>
  <si>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</si>
  <si>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</si>
  <si>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</si>
  <si>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</si>
  <si>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</si>
  <si>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</si>
  <si>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</si>
  <si>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</si>
  <si>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</si>
  <si>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</si>
  <si>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</si>
  <si>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</si>
  <si>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</si>
  <si>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</si>
  <si>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</si>
  <si>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</si>
  <si>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</si>
  <si>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</si>
  <si>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</si>
  <si>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</si>
  <si>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</si>
  <si>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</si>
  <si>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</si>
  <si>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</si>
  <si>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</si>
  <si>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</si>
  <si>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</si>
  <si>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</si>
  <si>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</si>
  <si>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</si>
  <si>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</si>
  <si>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</si>
  <si>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</si>
  <si>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</si>
  <si>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</si>
  <si>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</si>
  <si>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</si>
  <si>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</si>
  <si>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</si>
  <si>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</si>
  <si>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</si>
  <si>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</si>
  <si>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</si>
  <si>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</si>
  <si>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</si>
  <si>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</si>
  <si>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</si>
  <si>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</si>
  <si>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</si>
  <si>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</si>
  <si>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</si>
  <si>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</si>
  <si>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</si>
  <si>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</si>
  <si>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</si>
  <si>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</si>
  <si>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</si>
  <si>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</si>
  <si>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</si>
  <si>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</si>
  <si>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</si>
  <si>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</si>
  <si>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</si>
  <si>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</si>
  <si>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</si>
  <si>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</si>
  <si>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</si>
  <si>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</si>
  <si>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</si>
  <si>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</si>
  <si>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</si>
  <si>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</si>
  <si>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</si>
  <si>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</si>
  <si>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</si>
  <si>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</si>
  <si>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</si>
  <si>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</si>
  <si>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</si>
  <si>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</si>
  <si>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</si>
  <si>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</si>
  <si>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</si>
  <si>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</si>
  <si>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</si>
  <si>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</si>
  <si>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</si>
  <si>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</si>
  <si>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</si>
  <si>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</si>
  <si>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</si>
  <si>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</si>
  <si>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</si>
  <si>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</si>
  <si>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</si>
  <si>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</si>
  <si>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</si>
  <si>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</si>
  <si>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</si>
  <si>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</si>
  <si>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</si>
  <si>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</si>
  <si>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</si>
  <si>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</si>
  <si>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</si>
  <si>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</si>
  <si>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</si>
  <si>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</si>
  <si>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</si>
  <si>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</si>
  <si>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</si>
  <si>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</si>
  <si>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</si>
  <si>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</si>
  <si>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</si>
  <si>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</si>
  <si>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</si>
  <si>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</si>
  <si>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</si>
  <si>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</si>
  <si>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</si>
  <si>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</si>
  <si>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</si>
  <si>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</si>
  <si>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</si>
  <si>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</si>
  <si>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</si>
  <si>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</si>
  <si>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</si>
  <si>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</si>
  <si>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</si>
  <si>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</si>
  <si>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</si>
  <si>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</si>
  <si>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</si>
  <si>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</si>
  <si>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</si>
  <si>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</si>
  <si>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</si>
  <si>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</si>
  <si>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</si>
  <si>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</si>
  <si>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</si>
  <si>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</si>
  <si>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</si>
  <si>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</si>
  <si>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</si>
  <si>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</si>
  <si>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</si>
  <si>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</si>
  <si>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</si>
  <si>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</si>
  <si>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</si>
  <si>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</si>
  <si>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</si>
  <si>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</si>
  <si>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</si>
  <si>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</si>
  <si>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</si>
  <si>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</si>
  <si>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</si>
  <si>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</si>
  <si>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</si>
  <si>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</si>
  <si>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</si>
  <si>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</si>
  <si>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</si>
  <si>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</si>
  <si>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</si>
  <si>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</si>
  <si>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</si>
  <si>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</si>
  <si>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</si>
  <si>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</si>
  <si>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</si>
  <si>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</si>
  <si>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</si>
  <si>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</si>
  <si>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</si>
  <si>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</si>
  <si>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</si>
  <si>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</si>
  <si>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</si>
  <si>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</si>
  <si>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</si>
  <si>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</si>
  <si>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</si>
  <si>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</si>
  <si>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</si>
  <si>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</si>
  <si>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</si>
  <si>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</si>
  <si>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</si>
  <si>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</si>
  <si>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</si>
  <si>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</si>
  <si>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</si>
  <si>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</si>
  <si>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</si>
  <si>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</si>
  <si>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</si>
  <si>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</si>
  <si>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</si>
  <si>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</si>
  <si>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</si>
  <si>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</si>
  <si>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</si>
  <si>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</si>
  <si>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</si>
  <si>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</si>
  <si>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</si>
  <si>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</si>
  <si>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</si>
  <si>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</si>
  <si>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</si>
  <si>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</si>
  <si>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</si>
  <si>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</si>
  <si>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</si>
  <si>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</si>
  <si>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</si>
  <si>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</si>
  <si>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</si>
  <si>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</si>
  <si>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</si>
  <si>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</si>
  <si>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</si>
  <si>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</si>
  <si>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</si>
  <si>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</si>
  <si>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</si>
  <si>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</si>
  <si>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</si>
  <si>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</si>
  <si>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</si>
  <si>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</si>
  <si>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</si>
  <si>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</si>
  <si>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</si>
  <si>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</si>
  <si>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</si>
  <si>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</si>
  <si>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</si>
  <si>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</si>
  <si>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</si>
  <si>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</si>
  <si>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</si>
  <si>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</si>
  <si>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</si>
  <si>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</si>
  <si>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</si>
  <si>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</si>
  <si>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</si>
  <si>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</si>
  <si>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</si>
  <si>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</si>
  <si>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</si>
  <si>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</si>
  <si>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</si>
  <si>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</si>
  <si>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</si>
  <si>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</si>
  <si>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</si>
  <si>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</si>
  <si>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</si>
  <si>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</si>
  <si>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</si>
  <si>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</si>
  <si>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</si>
  <si>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</si>
  <si>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</si>
  <si>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</si>
  <si>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</si>
  <si>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</si>
  <si>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</si>
  <si>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</si>
  <si>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</si>
  <si>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</si>
  <si>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</si>
  <si>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</si>
  <si>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</si>
  <si>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</si>
  <si>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</si>
  <si>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</si>
  <si>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</si>
  <si>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</si>
  <si>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</si>
  <si>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</si>
  <si>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</si>
  <si>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</si>
  <si>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</si>
  <si>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</si>
  <si>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</si>
  <si>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</si>
  <si>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</si>
  <si>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</si>
  <si>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</si>
  <si>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</si>
  <si>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</si>
  <si>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</si>
  <si>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</si>
  <si>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</si>
  <si>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</si>
  <si>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</si>
  <si>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</si>
  <si>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</si>
  <si>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</si>
  <si>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</si>
  <si>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</si>
  <si>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</si>
  <si>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</si>
  <si>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</si>
  <si>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</si>
  <si>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</si>
  <si>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</si>
  <si>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</si>
  <si>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</si>
  <si>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</si>
  <si>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</si>
  <si>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</si>
  <si>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</si>
  <si>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</si>
  <si>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</si>
  <si>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</si>
  <si>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</si>
  <si>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</si>
  <si>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</si>
  <si>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</si>
  <si>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</si>
  <si>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</si>
  <si>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</si>
  <si>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</si>
  <si>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</si>
  <si>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</si>
  <si>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</si>
  <si>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</si>
  <si>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</si>
  <si>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</si>
  <si>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</si>
  <si>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</si>
  <si>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</si>
  <si>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</si>
  <si>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</si>
  <si>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</si>
  <si>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</si>
  <si>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</si>
  <si>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</si>
  <si>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</si>
  <si>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</si>
  <si>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</si>
  <si>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</si>
  <si>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</si>
  <si>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</si>
  <si>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</si>
  <si>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</si>
  <si>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</si>
  <si>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</si>
  <si>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</si>
  <si>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</si>
  <si>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</si>
  <si>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</si>
  <si>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</si>
  <si>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</si>
  <si>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</si>
  <si>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</si>
  <si>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</si>
  <si>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</si>
  <si>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</si>
  <si>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</si>
  <si>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</si>
  <si>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</si>
  <si>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</si>
  <si>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</si>
  <si>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</si>
  <si>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</si>
  <si>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</si>
  <si>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</si>
  <si>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</si>
  <si>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</si>
  <si>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</si>
  <si>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</si>
  <si>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</si>
  <si>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</si>
  <si>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</si>
  <si>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</si>
  <si>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</si>
  <si>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</si>
  <si>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</si>
  <si>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</si>
  <si>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</si>
  <si>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</si>
  <si>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</si>
  <si>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</si>
  <si>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</si>
  <si>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</si>
  <si>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</si>
  <si>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</si>
  <si>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</si>
  <si>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</si>
  <si>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</si>
  <si>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</si>
  <si>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</si>
  <si>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</si>
  <si>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</si>
  <si>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</si>
  <si>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</si>
  <si>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</si>
  <si>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</si>
  <si>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</si>
  <si>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</si>
  <si>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</si>
  <si>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</si>
  <si>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</si>
  <si>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</si>
  <si>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</si>
  <si>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</si>
  <si>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</si>
  <si>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</si>
  <si>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</si>
  <si>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</si>
  <si>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</si>
  <si>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</si>
  <si>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</si>
  <si>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</si>
  <si>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</si>
  <si>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</si>
  <si>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</si>
  <si>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</si>
  <si>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</si>
  <si>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</si>
  <si>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</si>
  <si>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</si>
  <si>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</si>
  <si>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</si>
  <si>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</si>
  <si>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</si>
  <si>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</si>
  <si>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</si>
  <si>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</si>
  <si>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</si>
  <si>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</si>
  <si>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</si>
  <si>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</si>
  <si>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</si>
  <si>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</si>
  <si>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</si>
  <si>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</si>
  <si>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</si>
  <si>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</si>
  <si>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</si>
  <si>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</si>
  <si>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</si>
  <si>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</si>
  <si>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</si>
  <si>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</si>
  <si>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</si>
  <si>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</si>
  <si>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</si>
  <si>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</si>
  <si>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</si>
  <si>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</si>
  <si>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</si>
  <si>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</si>
  <si>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</si>
  <si>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</si>
  <si>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</si>
  <si>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</si>
  <si>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</si>
  <si>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</si>
  <si>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</si>
  <si>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</si>
  <si>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</si>
  <si>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</si>
  <si>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</si>
  <si>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</si>
  <si>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</si>
  <si>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</si>
  <si>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</si>
  <si>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</si>
  <si>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</si>
  <si>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</si>
  <si>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</si>
  <si>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</si>
  <si>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</si>
  <si>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</si>
  <si>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</si>
  <si>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</si>
  <si>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</si>
  <si>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</si>
  <si>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</si>
  <si>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</si>
  <si>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</si>
  <si>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</si>
  <si>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</si>
  <si>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</si>
  <si>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</si>
  <si>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</si>
  <si>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</si>
  <si>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</si>
  <si>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</si>
  <si>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</si>
  <si>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</si>
  <si>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</si>
  <si>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</si>
  <si>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</si>
  <si>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</si>
  <si>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</si>
  <si>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</si>
  <si>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</si>
  <si>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</si>
  <si>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</si>
  <si>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</si>
  <si>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</si>
  <si>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</si>
  <si>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</si>
  <si>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</si>
  <si>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</si>
  <si>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</si>
  <si>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</si>
  <si>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</si>
  <si>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</si>
  <si>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</si>
  <si>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</si>
  <si>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</si>
  <si>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</si>
  <si>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</si>
  <si>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</si>
  <si>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</si>
  <si>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</si>
  <si>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</si>
  <si>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</si>
  <si>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</si>
  <si>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</si>
  <si>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</si>
  <si>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</si>
  <si>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</si>
  <si>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</si>
  <si>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</si>
  <si>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</si>
  <si>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</si>
  <si>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</si>
  <si>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</si>
  <si>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</si>
  <si>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</si>
  <si>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</si>
  <si>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</si>
  <si>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</si>
  <si>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</si>
  <si>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</si>
  <si>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</si>
  <si>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</si>
  <si>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</si>
  <si>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</si>
  <si>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</si>
  <si>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</si>
  <si>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</si>
  <si>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</si>
  <si>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</si>
  <si>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</si>
  <si>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</si>
  <si>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</si>
  <si>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</si>
  <si>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</si>
  <si>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</si>
  <si>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</si>
  <si>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</si>
  <si>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</si>
  <si>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</si>
  <si>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</si>
  <si>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</si>
  <si>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</si>
  <si>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</si>
  <si>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</si>
  <si>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</si>
  <si>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</si>
  <si>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</si>
  <si>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</si>
  <si>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</si>
  <si>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</si>
  <si>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</si>
  <si>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</si>
  <si>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</si>
  <si>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</si>
  <si>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</si>
  <si>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</si>
  <si>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</si>
  <si>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</si>
  <si>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</si>
  <si>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</si>
  <si>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</si>
  <si>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</si>
  <si>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</si>
  <si>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</si>
  <si>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</si>
  <si>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</si>
  <si>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</si>
  <si>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</si>
  <si>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</si>
  <si>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</si>
  <si>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</si>
  <si>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</si>
  <si>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</si>
  <si>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</si>
  <si>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</si>
  <si>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</si>
  <si>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</si>
  <si>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</si>
  <si>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</si>
  <si>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</si>
  <si>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</si>
  <si>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</si>
  <si>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</si>
  <si>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</si>
  <si>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</si>
  <si>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</si>
  <si>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</si>
  <si>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</si>
  <si>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</si>
  <si>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</si>
  <si>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</si>
  <si>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</si>
  <si>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</si>
  <si>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</si>
  <si>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</si>
  <si>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</si>
  <si>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</si>
  <si>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</si>
  <si>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</si>
  <si>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</si>
  <si>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</si>
  <si>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</si>
  <si>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</si>
  <si>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</si>
  <si>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</si>
  <si>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</si>
  <si>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</si>
  <si>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</si>
  <si>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</si>
  <si>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</si>
  <si>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</si>
  <si>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</si>
  <si>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</si>
  <si>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</si>
  <si>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</si>
  <si>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</si>
  <si>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</si>
  <si>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</si>
  <si>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</si>
  <si>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</si>
  <si>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</si>
  <si>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</si>
  <si>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</si>
  <si>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</si>
  <si>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</si>
  <si>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</si>
  <si>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</si>
  <si>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</si>
  <si>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</si>
  <si>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</si>
  <si>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</si>
  <si>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</si>
  <si>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</si>
  <si>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</si>
  <si>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</si>
  <si>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</si>
  <si>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</si>
  <si>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</si>
  <si>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</si>
  <si>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</si>
  <si>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</si>
  <si>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</si>
  <si>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</si>
  <si>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</si>
  <si>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</si>
  <si>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</si>
  <si>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</si>
  <si>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</si>
  <si>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</si>
  <si>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</si>
  <si>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</si>
  <si>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</si>
  <si>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</si>
  <si>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</si>
  <si>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</si>
  <si>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</si>
  <si>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</si>
  <si>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</si>
  <si>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</si>
  <si>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</si>
  <si>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</si>
  <si>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</si>
  <si>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</si>
  <si>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</si>
  <si>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</si>
  <si>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</si>
  <si>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</si>
  <si>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</si>
  <si>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</si>
  <si>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</si>
  <si>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</si>
  <si>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</si>
  <si>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</si>
  <si>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</si>
  <si>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</si>
  <si>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</si>
  <si>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</si>
  <si>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</si>
  <si>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</si>
  <si>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</si>
  <si>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</si>
  <si>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</si>
  <si>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</si>
  <si>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</si>
  <si>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</si>
  <si>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</si>
  <si>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</si>
  <si>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</si>
  <si>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</si>
  <si>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</si>
  <si>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</si>
  <si>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</si>
  <si>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</si>
  <si>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</si>
  <si>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</si>
  <si>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</si>
  <si>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</si>
  <si>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</si>
  <si>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</si>
  <si>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</si>
  <si>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</si>
  <si>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</si>
  <si>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</si>
  <si>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</si>
  <si>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</si>
  <si>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</si>
  <si>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</si>
  <si>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</si>
  <si>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</si>
  <si>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</si>
  <si>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</si>
  <si>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</si>
  <si>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</si>
  <si>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</si>
  <si>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</si>
  <si>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</si>
  <si>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</si>
  <si>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</si>
  <si>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</si>
  <si>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</si>
  <si>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</si>
  <si>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</si>
  <si>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</si>
  <si>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</si>
  <si>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</si>
  <si>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</si>
  <si>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</si>
  <si>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</si>
  <si>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</si>
  <si>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</si>
  <si>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</si>
  <si>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</si>
  <si>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</si>
  <si>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</si>
  <si>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</si>
  <si>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</si>
  <si>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</si>
  <si>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</si>
  <si>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</si>
  <si>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</si>
  <si>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</si>
  <si>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</si>
  <si>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</si>
  <si>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</si>
  <si>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</si>
  <si>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</si>
  <si>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</si>
  <si>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</si>
  <si>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</si>
  <si>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</si>
  <si>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</si>
  <si>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</si>
  <si>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</si>
  <si>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</si>
  <si>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</si>
  <si>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</si>
  <si>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</si>
  <si>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</si>
  <si>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</si>
  <si>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</si>
  <si>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</si>
  <si>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</si>
  <si>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</si>
  <si>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</si>
  <si>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</si>
  <si>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</si>
  <si>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</si>
  <si>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</si>
  <si>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</si>
  <si>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</si>
  <si>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</si>
  <si>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</si>
  <si>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</si>
  <si>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</si>
  <si>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</si>
  <si>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</si>
  <si>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</si>
  <si>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</si>
  <si>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</si>
  <si>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</si>
  <si>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</si>
  <si>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</si>
  <si>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</si>
  <si>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</si>
  <si>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</si>
  <si>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</si>
  <si>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</si>
  <si>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</si>
  <si>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</si>
  <si>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</si>
  <si>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</si>
  <si>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</si>
  <si>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</si>
  <si>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</si>
  <si>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</si>
  <si>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</si>
  <si>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</si>
  <si>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</si>
  <si>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</si>
  <si>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</si>
  <si>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</si>
  <si>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</si>
  <si>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</si>
  <si>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</si>
  <si>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</si>
  <si>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</si>
  <si>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</si>
  <si>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</si>
  <si>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</si>
  <si>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</si>
  <si>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</si>
  <si>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</si>
  <si>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</si>
  <si>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</si>
  <si>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</si>
  <si>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</si>
  <si>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</si>
  <si>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</si>
  <si>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</si>
  <si>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</si>
  <si>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</si>
  <si>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</si>
  <si>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</si>
  <si>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</si>
  <si>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</si>
  <si>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</si>
  <si>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</si>
  <si>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</si>
  <si>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</si>
  <si>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</si>
  <si>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</si>
  <si>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</si>
  <si>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</si>
  <si>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</si>
  <si>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</si>
  <si>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</si>
  <si>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</si>
  <si>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</si>
  <si>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</si>
  <si>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</si>
  <si>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</si>
  <si>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</si>
  <si>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</si>
  <si>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</si>
  <si>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</si>
  <si>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</si>
  <si>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</si>
  <si>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</si>
  <si>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</si>
  <si>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</si>
  <si>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</si>
  <si>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</si>
  <si>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</si>
  <si>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</si>
  <si>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</si>
  <si>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</si>
  <si>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</si>
  <si>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</si>
  <si>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</si>
  <si>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</si>
  <si>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</si>
  <si>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</si>
  <si>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</si>
  <si>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</si>
  <si>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</si>
  <si>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</si>
  <si>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</si>
  <si>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</si>
  <si>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</si>
  <si>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</si>
  <si>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</si>
  <si>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</si>
  <si>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</si>
  <si>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</si>
  <si>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</si>
  <si>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</si>
  <si>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</si>
  <si>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</si>
  <si>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</si>
  <si>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</si>
  <si>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</si>
  <si>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</si>
  <si>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</si>
  <si>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</si>
  <si>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</si>
  <si>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</si>
  <si>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</si>
  <si>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</si>
  <si>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</si>
  <si>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</si>
  <si>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</si>
  <si>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</si>
  <si>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</si>
  <si>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</si>
  <si>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</si>
  <si>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</si>
  <si>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</si>
  <si>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</si>
  <si>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</si>
  <si>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</si>
  <si>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</si>
  <si>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</si>
  <si>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</si>
  <si>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</si>
  <si>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</si>
  <si>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</si>
  <si>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</si>
  <si>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</si>
  <si>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</si>
  <si>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</si>
  <si>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</si>
  <si>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</si>
  <si>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</si>
  <si>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</si>
  <si>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</si>
  <si>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</si>
  <si>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</si>
  <si>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</si>
  <si>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</si>
  <si>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</si>
  <si>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</si>
  <si>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</si>
  <si>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</si>
  <si>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</si>
  <si>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</si>
  <si>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</si>
  <si>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</si>
  <si>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</si>
  <si>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</si>
  <si>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</si>
  <si>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</si>
  <si>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</si>
  <si>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</si>
  <si>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</si>
  <si>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</si>
  <si>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</si>
  <si>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</si>
  <si>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</si>
  <si>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</si>
  <si>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</si>
  <si>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</si>
  <si>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</si>
  <si>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</si>
  <si>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</si>
  <si>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</si>
  <si>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</si>
  <si>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</si>
  <si>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</si>
  <si>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</si>
  <si>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</si>
  <si>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</si>
  <si>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</si>
  <si>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</si>
  <si>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</si>
  <si>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</si>
  <si>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</si>
  <si>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</si>
  <si>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</si>
  <si>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</si>
  <si>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</si>
  <si>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</si>
  <si>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</si>
  <si>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</si>
  <si>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</si>
  <si>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</si>
  <si>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</si>
  <si>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</si>
  <si>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</si>
  <si>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</si>
  <si>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</si>
  <si>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</si>
  <si>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</si>
  <si>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</si>
  <si>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</si>
  <si>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</si>
  <si>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</si>
  <si>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</si>
  <si>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</si>
  <si>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</si>
  <si>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</si>
  <si>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</si>
  <si>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</si>
  <si>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</si>
  <si>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</si>
  <si>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</si>
  <si>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</si>
  <si>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</si>
  <si>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</si>
  <si>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</si>
  <si>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</si>
  <si>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</si>
  <si>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</si>
  <si>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</si>
  <si>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</si>
  <si>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</si>
  <si>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</si>
  <si>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</si>
  <si>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</si>
  <si>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</si>
  <si>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</si>
  <si>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</si>
  <si>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</si>
  <si>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</si>
  <si>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</si>
  <si>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</si>
  <si>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</si>
  <si>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</si>
  <si>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</si>
  <si>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</si>
  <si>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</si>
  <si>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</si>
  <si>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</si>
  <si>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</si>
  <si>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</si>
  <si>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</si>
  <si>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</si>
  <si>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</si>
  <si>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</si>
  <si>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</si>
  <si>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</si>
  <si>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</si>
  <si>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</si>
  <si>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</si>
  <si>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</si>
  <si>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</si>
  <si>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</si>
  <si>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</si>
  <si>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</si>
  <si>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</si>
  <si>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</si>
  <si>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</si>
  <si>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</si>
  <si>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</si>
  <si>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</si>
  <si>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</si>
  <si>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</si>
  <si>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</si>
  <si>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</si>
  <si>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</si>
  <si>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</si>
  <si>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</si>
  <si>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</si>
  <si>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</si>
  <si>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</si>
  <si>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</si>
  <si>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</si>
  <si>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</si>
  <si>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</si>
  <si>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</si>
  <si>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</si>
  <si>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</si>
  <si>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</si>
  <si>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</si>
  <si>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</si>
  <si>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</si>
  <si>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</si>
  <si>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</si>
  <si>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</si>
  <si>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</si>
  <si>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</si>
  <si>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</si>
  <si>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</si>
  <si>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</si>
  <si>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</si>
  <si>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</si>
  <si>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</si>
  <si>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</si>
  <si>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</si>
  <si>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</si>
  <si>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</si>
  <si>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</si>
  <si>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</si>
  <si>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</si>
  <si>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</si>
  <si>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</si>
  <si>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</si>
  <si>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</si>
  <si>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</si>
  <si>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</si>
  <si>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</si>
  <si>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</si>
  <si>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</si>
  <si>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</si>
  <si>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</si>
  <si>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</si>
  <si>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</si>
  <si>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</si>
  <si>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</si>
  <si>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</si>
  <si>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</si>
  <si>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</si>
  <si>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</si>
  <si>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</si>
  <si>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</si>
  <si>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</si>
  <si>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</si>
  <si>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</si>
  <si>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</si>
  <si>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</si>
  <si>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</si>
  <si>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</si>
  <si>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</si>
  <si>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</si>
  <si>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</si>
  <si>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</si>
  <si>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</si>
  <si>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</si>
  <si>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</si>
  <si>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</si>
  <si>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</si>
  <si>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</si>
  <si>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</si>
  <si>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</si>
  <si>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</si>
  <si>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</si>
  <si>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</si>
  <si>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</si>
  <si>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</si>
  <si>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</si>
  <si>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</si>
  <si>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</si>
  <si>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</si>
  <si>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</si>
  <si>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</si>
  <si>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</si>
  <si>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</si>
  <si>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</si>
  <si>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</si>
  <si>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</si>
  <si>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</si>
  <si>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</si>
  <si>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</si>
  <si>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</si>
  <si>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</si>
  <si>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</si>
  <si>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</si>
  <si>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</si>
  <si>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</si>
  <si>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</si>
  <si>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</si>
  <si>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</si>
  <si>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</si>
  <si>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</si>
  <si>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</si>
  <si>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</si>
  <si>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</si>
  <si>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</si>
  <si>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</si>
  <si>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</si>
  <si>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</si>
  <si>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</si>
  <si>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</si>
  <si>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</si>
  <si>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</si>
  <si>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</si>
  <si>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</si>
  <si>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</si>
  <si>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</si>
  <si>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</si>
  <si>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</si>
  <si>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</si>
  <si>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</si>
  <si>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</si>
  <si>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</si>
  <si>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</si>
  <si>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</si>
  <si>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</si>
  <si>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</si>
  <si>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</si>
  <si>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</si>
  <si>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</si>
  <si>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</si>
  <si>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</si>
  <si>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</si>
  <si>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</si>
  <si>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</si>
  <si>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</si>
  <si>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</si>
  <si>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</si>
  <si>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</si>
  <si>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</si>
  <si>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</si>
  <si>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</si>
  <si>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</si>
  <si>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</si>
  <si>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</si>
  <si>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</si>
  <si>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</si>
  <si>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</si>
  <si>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</si>
  <si>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</si>
  <si>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</si>
  <si>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</si>
  <si>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</si>
  <si>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</si>
  <si>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</si>
  <si>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</si>
  <si>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</si>
  <si>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</si>
  <si>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</si>
  <si>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</si>
  <si>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</si>
  <si>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</si>
  <si>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</si>
  <si>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</si>
  <si>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</si>
  <si>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</si>
  <si>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</si>
  <si>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</si>
  <si>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</si>
  <si>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</si>
  <si>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</si>
  <si>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</si>
  <si>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</si>
  <si>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</si>
  <si>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</si>
  <si>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</si>
  <si>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</si>
  <si>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</si>
  <si>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</si>
  <si>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</si>
  <si>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</si>
  <si>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</si>
  <si>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</si>
  <si>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</si>
  <si>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</si>
  <si>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</si>
  <si>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</si>
  <si>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</si>
  <si>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</si>
  <si>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</si>
  <si>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</si>
  <si>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</si>
  <si>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</si>
  <si>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</si>
  <si>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</si>
  <si>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</si>
  <si>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</si>
  <si>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</si>
  <si>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</si>
  <si>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</si>
  <si>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</si>
  <si>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</si>
  <si>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</si>
  <si>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</si>
  <si>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</si>
  <si>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</si>
  <si>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</si>
  <si>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</si>
  <si>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</si>
  <si>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</si>
  <si>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</si>
  <si>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</si>
  <si>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</si>
  <si>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</si>
  <si>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</si>
  <si>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</si>
  <si>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</si>
  <si>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</si>
  <si>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</si>
  <si>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</si>
  <si>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</si>
  <si>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</si>
  <si>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</si>
  <si>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</si>
  <si>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</si>
  <si>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</si>
  <si>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</si>
  <si>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</si>
  <si>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</si>
  <si>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</si>
  <si>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</si>
  <si>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</si>
  <si>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</si>
  <si>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</si>
  <si>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</si>
  <si>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</si>
  <si>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</si>
  <si>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</si>
  <si>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</si>
  <si>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</si>
  <si>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</si>
  <si>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</si>
  <si>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</si>
  <si>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</si>
  <si>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</si>
  <si>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</si>
  <si>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</si>
  <si>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</si>
  <si>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</si>
  <si>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</si>
  <si>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</si>
  <si>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</si>
  <si>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</si>
  <si>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</si>
  <si>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</si>
  <si>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</si>
  <si>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</si>
  <si>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</si>
  <si>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</si>
  <si>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</si>
  <si>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</si>
  <si>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</si>
  <si>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</si>
  <si>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</si>
  <si>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</si>
  <si>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</si>
  <si>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</si>
  <si>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</si>
  <si>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</si>
  <si>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</si>
  <si>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</si>
  <si>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</si>
  <si>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</si>
  <si>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</si>
  <si>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</si>
  <si>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</si>
  <si>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</si>
  <si>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</si>
  <si>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</si>
  <si>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</si>
  <si>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</si>
  <si>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</si>
  <si>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</si>
  <si>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</si>
  <si>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</si>
  <si>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</si>
  <si>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</si>
  <si>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</si>
  <si>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</si>
  <si>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</si>
  <si>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</si>
  <si>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</si>
  <si>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</si>
  <si>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</si>
  <si>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</si>
  <si>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</si>
  <si>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</si>
  <si>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</si>
  <si>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</si>
  <si>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</si>
  <si>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</si>
  <si>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</si>
  <si>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</si>
  <si>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</si>
  <si>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</si>
  <si>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</si>
  <si>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</si>
  <si>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</si>
  <si>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</si>
  <si>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</si>
  <si>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</si>
  <si>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</si>
  <si>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</si>
  <si>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</si>
  <si>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</si>
  <si>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</si>
  <si>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</si>
  <si>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</si>
  <si>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</si>
  <si>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</si>
  <si>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</si>
  <si>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</si>
  <si>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</si>
  <si>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</si>
  <si>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</si>
  <si>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</si>
  <si>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</si>
  <si>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</si>
  <si>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</si>
  <si>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</si>
  <si>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</si>
  <si>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</si>
  <si>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</si>
  <si>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</si>
  <si>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</si>
  <si>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</si>
  <si>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</si>
  <si>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</si>
  <si>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</si>
  <si>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</si>
  <si>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</si>
  <si>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</si>
  <si>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</si>
  <si>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</si>
  <si>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</si>
  <si>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</si>
  <si>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</si>
  <si>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</si>
  <si>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</si>
  <si>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</si>
  <si>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</si>
  <si>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</si>
  <si>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</si>
  <si>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</si>
  <si>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</si>
  <si>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</si>
  <si>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</si>
  <si>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</si>
  <si>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</si>
  <si>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</si>
  <si>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</si>
  <si>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</si>
  <si>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</si>
  <si>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</si>
  <si>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</si>
  <si>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</si>
  <si>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</si>
  <si>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</si>
  <si>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</si>
  <si>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</si>
  <si>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</si>
  <si>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</si>
  <si>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</si>
  <si>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</si>
  <si>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</si>
  <si>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</si>
  <si>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</si>
  <si>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</si>
  <si>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</si>
  <si>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</si>
  <si>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</si>
  <si>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</si>
  <si>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</si>
  <si>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</si>
  <si>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</si>
  <si>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</si>
  <si>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</si>
  <si>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</si>
  <si>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</si>
  <si>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</si>
  <si>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</si>
  <si>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</si>
  <si>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</si>
  <si>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</si>
  <si>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</si>
  <si>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</si>
  <si>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</si>
  <si>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</si>
  <si>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</si>
  <si>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</si>
  <si>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</si>
  <si>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</si>
  <si>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</si>
  <si>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</si>
  <si>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</si>
  <si>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</si>
  <si>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</si>
  <si>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</si>
  <si>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</si>
  <si>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</si>
  <si>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</si>
  <si>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</si>
  <si>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</si>
  <si>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</si>
  <si>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</si>
  <si>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</si>
  <si>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</si>
  <si>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</si>
  <si>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</si>
  <si>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</si>
  <si>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</si>
  <si>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</si>
  <si>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</si>
  <si>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</si>
  <si>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</si>
  <si>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</si>
  <si>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</si>
  <si>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</si>
  <si>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</si>
  <si>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</si>
  <si>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</si>
  <si>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</si>
  <si>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</si>
  <si>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</si>
  <si>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</si>
  <si>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</si>
  <si>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</si>
  <si>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</si>
  <si>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</si>
  <si>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</si>
  <si>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</si>
  <si>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</si>
  <si>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</si>
  <si>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</si>
  <si>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</si>
  <si>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</si>
  <si>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</si>
  <si>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</si>
  <si>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</si>
  <si>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</si>
  <si>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</si>
  <si>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</si>
  <si>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</si>
  <si>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</si>
  <si>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</si>
  <si>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</si>
  <si>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</si>
  <si>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</si>
  <si>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</si>
  <si>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</si>
  <si>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</si>
  <si>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</si>
  <si>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</si>
  <si>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</si>
  <si>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</si>
  <si>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</si>
  <si>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</si>
  <si>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</si>
  <si>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</si>
  <si>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</si>
  <si>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</si>
  <si>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</si>
  <si>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</si>
  <si>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</si>
  <si>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</si>
  <si>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</si>
  <si>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</si>
  <si>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</si>
  <si>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</si>
  <si>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</si>
  <si>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</si>
  <si>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</si>
  <si>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</si>
  <si>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</si>
  <si>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</si>
  <si>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</si>
  <si>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</si>
  <si>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</si>
  <si>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</si>
  <si>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</si>
  <si>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</si>
  <si>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</si>
  <si>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</si>
  <si>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</si>
  <si>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</si>
  <si>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</si>
  <si>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</si>
  <si>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</si>
  <si>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</si>
  <si>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</si>
  <si>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</si>
  <si>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</si>
  <si>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</si>
  <si>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</si>
  <si>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</si>
  <si>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</si>
  <si>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</si>
  <si>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</si>
  <si>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</si>
  <si>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</si>
  <si>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</si>
  <si>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</si>
  <si>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</si>
  <si>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</si>
  <si>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</si>
  <si>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</si>
  <si>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</si>
  <si>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</si>
  <si>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</si>
  <si>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</si>
  <si>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</si>
  <si>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</si>
  <si>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</si>
  <si>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</si>
  <si>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</si>
  <si>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</si>
  <si>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</si>
  <si>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</si>
  <si>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</si>
  <si>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</si>
  <si>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</si>
  <si>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</si>
  <si>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</si>
  <si>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</si>
  <si>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</si>
  <si>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</si>
  <si>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</si>
  <si>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</si>
  <si>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</si>
  <si>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</si>
  <si>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</si>
  <si>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</si>
  <si>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</si>
  <si>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</si>
  <si>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</si>
  <si>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</si>
  <si>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</si>
  <si>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</si>
  <si>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</si>
  <si>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</si>
  <si>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</si>
  <si>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</si>
  <si>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</si>
  <si>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</si>
  <si>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</si>
  <si>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</si>
  <si>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</si>
  <si>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</si>
  <si>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</si>
  <si>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</si>
  <si>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</si>
  <si>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</si>
  <si>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</si>
  <si>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</si>
  <si>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</si>
  <si>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</si>
  <si>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</si>
  <si>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</si>
  <si>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</si>
  <si>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</si>
  <si>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</si>
  <si>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</si>
  <si>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</si>
  <si>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</si>
  <si>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</si>
  <si>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</si>
  <si>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</si>
  <si>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</si>
  <si>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</si>
  <si>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</si>
  <si>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</si>
  <si>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</si>
  <si>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</si>
  <si>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</si>
  <si>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</si>
  <si>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</si>
  <si>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</si>
  <si>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</si>
  <si>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</si>
  <si>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</si>
  <si>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</si>
  <si>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</si>
  <si>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</si>
  <si>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</si>
  <si>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</si>
  <si>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</si>
  <si>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</si>
  <si>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</si>
  <si>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</si>
  <si>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</si>
  <si>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</si>
  <si>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</si>
  <si>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</si>
  <si>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</si>
  <si>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</si>
  <si>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</si>
  <si>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</si>
  <si>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</si>
  <si>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</si>
  <si>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</si>
  <si>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</si>
  <si>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</si>
  <si>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</si>
  <si>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</si>
  <si>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</si>
  <si>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</si>
  <si>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</si>
  <si>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</si>
  <si>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</si>
  <si>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</si>
  <si>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</si>
  <si>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</si>
  <si>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</si>
  <si>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</si>
  <si>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</si>
  <si>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</si>
  <si>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</si>
  <si>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</si>
  <si>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</si>
  <si>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</si>
  <si>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</si>
  <si>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</si>
  <si>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</si>
  <si>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</si>
  <si>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</si>
  <si>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</si>
  <si>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</si>
  <si>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</si>
  <si>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</si>
  <si>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</si>
  <si>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</si>
  <si>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</si>
  <si>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</si>
  <si>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</si>
  <si>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</si>
  <si>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</si>
  <si>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</si>
  <si>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</si>
  <si>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</si>
  <si>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</si>
  <si>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</si>
  <si>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</si>
  <si>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</si>
  <si>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</si>
  <si>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</si>
  <si>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</si>
  <si>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</si>
  <si>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</si>
  <si>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</si>
  <si>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</si>
  <si>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</si>
  <si>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</si>
  <si>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</si>
  <si>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</si>
  <si>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</si>
  <si>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</si>
  <si>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</si>
  <si>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</si>
  <si>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</si>
  <si>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</si>
  <si>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</si>
  <si>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</si>
  <si>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</si>
  <si>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</si>
  <si>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</si>
  <si>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</si>
  <si>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</si>
  <si>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</si>
  <si>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</si>
  <si>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</si>
  <si>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</si>
  <si>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</si>
  <si>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</si>
  <si>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</si>
  <si>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</si>
  <si>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</si>
  <si>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</si>
  <si>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</si>
  <si>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</si>
  <si>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</si>
  <si>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</si>
  <si>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</si>
  <si>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</si>
  <si>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</si>
  <si>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</si>
  <si>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</si>
  <si>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</si>
  <si>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</si>
  <si>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</si>
  <si>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</si>
  <si>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</si>
  <si>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</si>
  <si>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</si>
  <si>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</si>
  <si>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</si>
  <si>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</si>
  <si>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</si>
  <si>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</si>
  <si>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</si>
  <si>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</si>
  <si>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</si>
  <si>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</si>
  <si>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</si>
  <si>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</si>
  <si>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</si>
  <si>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</si>
  <si>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</si>
  <si>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</si>
  <si>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</si>
  <si>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</si>
  <si>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</si>
  <si>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</si>
  <si>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</si>
  <si>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</si>
  <si>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</si>
  <si>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</si>
  <si>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</si>
  <si>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</si>
  <si>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</si>
  <si>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</si>
  <si>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</si>
  <si>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</si>
  <si>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</si>
  <si>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</si>
  <si>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</si>
  <si>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</si>
  <si>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</si>
  <si>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</si>
  <si>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</si>
  <si>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</si>
  <si>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</si>
  <si>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</si>
  <si>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</si>
  <si>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</si>
  <si>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</si>
  <si>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</si>
  <si>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</si>
  <si>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</si>
  <si>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</si>
  <si>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</si>
  <si>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</si>
  <si>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</si>
  <si>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</si>
  <si>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</si>
  <si>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</si>
  <si>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</si>
  <si>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</si>
  <si>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</si>
  <si>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</si>
  <si>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</si>
  <si>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</si>
  <si>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</si>
  <si>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</si>
  <si>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</si>
  <si>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</si>
  <si>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</si>
  <si>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</si>
  <si>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</si>
  <si>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</si>
  <si>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</si>
  <si>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</si>
  <si>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</si>
  <si>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</si>
  <si>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</si>
  <si>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</si>
  <si>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</si>
  <si>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</si>
  <si>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</si>
  <si>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</si>
  <si>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</si>
  <si>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</si>
  <si>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</si>
  <si>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</si>
  <si>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</si>
  <si>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</si>
  <si>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</si>
  <si>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</si>
  <si>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</si>
  <si>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</si>
  <si>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</si>
  <si>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</si>
  <si>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</si>
  <si>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</si>
  <si>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</si>
  <si>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</si>
  <si>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</si>
  <si>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</si>
  <si>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</si>
  <si>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</si>
  <si>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</si>
  <si>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</si>
  <si>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</si>
  <si>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</si>
  <si>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</si>
  <si>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</si>
  <si>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</si>
  <si>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</si>
  <si>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</si>
  <si>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</si>
  <si>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</si>
  <si>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</si>
  <si>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</si>
  <si>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</si>
  <si>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</si>
  <si>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</si>
  <si>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</si>
  <si>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</si>
  <si>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</si>
  <si>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</si>
  <si>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</si>
  <si>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</si>
  <si>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</si>
  <si>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</si>
  <si>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</si>
  <si>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</si>
  <si>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</si>
  <si>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</si>
  <si>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</si>
  <si>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</si>
  <si>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</si>
  <si>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</si>
  <si>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</si>
  <si>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</si>
  <si>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</si>
  <si>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</si>
  <si>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</si>
  <si>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</si>
  <si>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</si>
  <si>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</si>
  <si>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</si>
  <si>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</si>
  <si>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</si>
  <si>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</si>
  <si>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</si>
  <si>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</si>
  <si>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</si>
  <si>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</si>
  <si>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</si>
  <si>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</si>
  <si>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</si>
  <si>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</si>
  <si>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</si>
  <si>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</si>
  <si>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</si>
  <si>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</si>
  <si>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</si>
  <si>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</si>
  <si>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</si>
  <si>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</si>
  <si>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</si>
  <si>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</si>
  <si>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</si>
  <si>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</si>
  <si>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</si>
  <si>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</si>
  <si>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</si>
  <si>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</si>
  <si>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</si>
  <si>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</si>
  <si>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</si>
  <si>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</si>
  <si>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</si>
  <si>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</si>
  <si>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</si>
  <si>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</si>
  <si>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</si>
  <si>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</si>
  <si>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</si>
  <si>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</si>
  <si>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</si>
  <si>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</si>
  <si>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</si>
  <si>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</si>
  <si>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</si>
  <si>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</si>
  <si>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</si>
  <si>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</si>
  <si>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</si>
  <si>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</si>
  <si>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</si>
  <si>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</si>
  <si>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</si>
  <si>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</si>
  <si>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</si>
  <si>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</si>
  <si>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</si>
  <si>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</si>
  <si>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</si>
  <si>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</si>
  <si>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</si>
  <si>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</si>
  <si>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</si>
  <si>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</si>
  <si>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</si>
  <si>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</si>
  <si>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</si>
  <si>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</si>
  <si>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</si>
  <si>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</si>
  <si>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</si>
  <si>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</si>
  <si>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</si>
  <si>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</si>
  <si>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</si>
  <si>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</si>
  <si>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</si>
  <si>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</si>
  <si>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</si>
  <si>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</si>
  <si>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</si>
  <si>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</si>
  <si>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</si>
  <si>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</si>
  <si>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</si>
  <si>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</si>
  <si>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</si>
  <si>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</si>
  <si>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</si>
  <si>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</si>
  <si>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</si>
  <si>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</si>
  <si>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</si>
  <si>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</si>
  <si>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</si>
  <si>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</si>
  <si>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</si>
  <si>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</si>
  <si>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</si>
  <si>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</si>
  <si>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</si>
  <si>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</si>
  <si>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</si>
  <si>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</si>
  <si>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</si>
  <si>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</si>
  <si>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</si>
  <si>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</si>
  <si>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</si>
  <si>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</si>
  <si>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</si>
  <si>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</si>
  <si>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</si>
  <si>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</si>
  <si>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</si>
  <si>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</si>
  <si>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</si>
  <si>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</si>
  <si>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</si>
  <si>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</si>
  <si>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</si>
  <si>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</si>
  <si>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</si>
  <si>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</si>
  <si>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</si>
  <si>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</si>
  <si>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</si>
  <si>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</si>
  <si>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</si>
  <si>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</si>
  <si>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</si>
  <si>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</si>
  <si>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</si>
  <si>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</si>
  <si>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</si>
  <si>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</si>
  <si>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</si>
  <si>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</si>
  <si>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</si>
  <si>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</si>
  <si>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</si>
  <si>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</si>
  <si>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</si>
  <si>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</si>
  <si>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</si>
  <si>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</si>
  <si>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</si>
  <si>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</si>
  <si>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</si>
  <si>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</si>
  <si>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</si>
  <si>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</si>
  <si>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</si>
  <si>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</si>
  <si>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</si>
  <si>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</si>
  <si>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</si>
  <si>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</si>
  <si>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</si>
  <si>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</si>
  <si>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</si>
  <si>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</si>
  <si>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</si>
  <si>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</si>
  <si>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</si>
  <si>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</si>
  <si>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</si>
  <si>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</si>
  <si>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</si>
  <si>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</si>
  <si>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</si>
  <si>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</si>
  <si>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</si>
  <si>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</si>
  <si>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</si>
  <si>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</si>
  <si>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</si>
  <si>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</si>
  <si>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</si>
  <si>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</si>
  <si>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</si>
  <si>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</si>
  <si>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</si>
  <si>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</si>
  <si>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</si>
  <si>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</si>
  <si>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</si>
  <si>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</si>
  <si>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</si>
  <si>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</si>
  <si>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</si>
  <si>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</si>
  <si>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</si>
  <si>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</si>
  <si>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</si>
  <si>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</si>
  <si>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</si>
  <si>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</si>
  <si>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</si>
  <si>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</si>
  <si>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</si>
  <si>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</si>
  <si>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</si>
  <si>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</si>
  <si>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</si>
  <si>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</si>
  <si>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</si>
  <si>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</si>
  <si>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</si>
  <si>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</si>
  <si>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</si>
  <si>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</si>
  <si>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</si>
  <si>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</si>
  <si>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</si>
  <si>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</si>
  <si>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</si>
  <si>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</si>
  <si>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</si>
  <si>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</si>
  <si>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</si>
  <si>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</si>
  <si>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</si>
  <si>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</si>
  <si>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</si>
  <si>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</si>
  <si>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</si>
  <si>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</si>
  <si>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</si>
  <si>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</si>
  <si>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</si>
  <si>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</si>
  <si>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</si>
  <si>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</si>
  <si>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</si>
  <si>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</si>
  <si>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</si>
  <si>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</si>
  <si>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</si>
  <si>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</si>
  <si>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</si>
  <si>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</si>
  <si>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</si>
  <si>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</si>
  <si>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</si>
  <si>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</si>
  <si>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</si>
  <si>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</si>
  <si>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</si>
  <si>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</si>
  <si>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</si>
  <si>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</si>
  <si>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</si>
  <si>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</si>
  <si>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</si>
  <si>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</si>
  <si>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</si>
  <si>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</si>
  <si>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</si>
  <si>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</si>
  <si>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</si>
  <si>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</si>
  <si>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</si>
  <si>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</si>
  <si>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</si>
  <si>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</si>
  <si>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</si>
  <si>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</si>
  <si>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</si>
  <si>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</si>
  <si>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</si>
  <si>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</si>
  <si>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</si>
  <si>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</si>
  <si>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</si>
  <si>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</si>
  <si>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</si>
  <si>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</si>
  <si>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</si>
  <si>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</si>
  <si>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</si>
  <si>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</si>
  <si>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</si>
  <si>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</si>
  <si>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</si>
  <si>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</si>
  <si>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</si>
  <si>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</si>
  <si>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</si>
  <si>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</si>
  <si>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</si>
  <si>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</si>
  <si>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</si>
  <si>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</si>
  <si>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</si>
  <si>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</si>
  <si>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</si>
  <si>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</si>
  <si>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</si>
  <si>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</si>
  <si>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</si>
  <si>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</si>
  <si>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</si>
  <si>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</si>
  <si>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</si>
  <si>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</si>
  <si>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</si>
  <si>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</si>
  <si>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</si>
  <si>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</si>
  <si>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</si>
  <si>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</si>
  <si>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</si>
  <si>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</si>
  <si>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</si>
  <si>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</si>
  <si>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</si>
  <si>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</si>
  <si>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</si>
  <si>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</si>
  <si>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</si>
  <si>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</si>
  <si>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</si>
  <si>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</si>
  <si>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</si>
  <si>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</si>
  <si>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</si>
  <si>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</si>
  <si>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</si>
  <si>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</si>
  <si>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</si>
  <si>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</si>
  <si>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</si>
  <si>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</si>
  <si>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</si>
  <si>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</si>
  <si>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</si>
  <si>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</si>
  <si>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</si>
  <si>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</si>
  <si>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</si>
  <si>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</si>
  <si>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</si>
  <si>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</si>
  <si>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</si>
  <si>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</si>
  <si>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</si>
  <si>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</si>
  <si>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</si>
  <si>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</si>
  <si>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</si>
  <si>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</si>
  <si>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</si>
  <si>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</si>
  <si>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</si>
  <si>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</si>
  <si>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</si>
  <si>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</si>
  <si>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</si>
  <si>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</si>
  <si>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</si>
  <si>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</si>
  <si>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</si>
  <si>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</si>
  <si>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</si>
  <si>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</si>
  <si>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</si>
  <si>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</si>
  <si>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</si>
  <si>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</si>
  <si>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</si>
  <si>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</si>
  <si>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</si>
  <si>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</si>
  <si>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</si>
  <si>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</si>
  <si>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</si>
  <si>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</si>
  <si>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</si>
  <si>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</si>
  <si>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</si>
  <si>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</si>
  <si>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</si>
  <si>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</si>
  <si>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</si>
  <si>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</si>
  <si>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</si>
  <si>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</si>
  <si>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</si>
  <si>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</si>
  <si>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</si>
  <si>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</si>
  <si>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</si>
  <si>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</si>
  <si>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</si>
  <si>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</si>
  <si>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</si>
  <si>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</si>
  <si>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</si>
  <si>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</si>
  <si>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</si>
  <si>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</si>
  <si>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</si>
  <si>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</si>
  <si>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</si>
  <si>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</si>
  <si>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</si>
  <si>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</si>
  <si>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</si>
  <si>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</si>
  <si>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</si>
  <si>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</si>
  <si>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</si>
  <si>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</si>
  <si>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</si>
  <si>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</si>
  <si>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</si>
  <si>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</si>
  <si>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</si>
  <si>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</si>
  <si>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</si>
  <si>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</si>
  <si>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</si>
  <si>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</si>
  <si>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</si>
  <si>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</si>
  <si>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</si>
  <si>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</si>
  <si>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</si>
  <si>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</si>
  <si>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</si>
  <si>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</si>
  <si>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</si>
  <si>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</si>
  <si>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</si>
  <si>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</si>
  <si>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</si>
  <si>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</si>
  <si>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</si>
  <si>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</si>
  <si>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</si>
  <si>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</si>
  <si>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</si>
  <si>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</si>
  <si>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</si>
  <si>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</si>
  <si>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</si>
  <si>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</si>
  <si>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</si>
  <si>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</si>
  <si>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</si>
  <si>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</si>
  <si>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</si>
  <si>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</si>
  <si>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</si>
  <si>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</si>
  <si>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</si>
  <si>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</si>
  <si>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</si>
  <si>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</si>
  <si>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</si>
  <si>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</si>
  <si>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</si>
  <si>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</si>
  <si>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</si>
  <si>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</si>
  <si>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</si>
  <si>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</si>
  <si>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</si>
  <si>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</si>
  <si>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</si>
  <si>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</si>
  <si>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</si>
  <si>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</si>
  <si>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</si>
  <si>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</si>
  <si>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</si>
  <si>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</si>
  <si>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</si>
  <si>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</si>
  <si>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</si>
  <si>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</si>
  <si>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</si>
  <si>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</si>
  <si>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</si>
  <si>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</si>
  <si>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</si>
  <si>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</si>
  <si>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</si>
  <si>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</si>
  <si>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</si>
  <si>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</si>
  <si>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</si>
  <si>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</si>
  <si>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</si>
  <si>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</si>
  <si>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</si>
  <si>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</si>
  <si>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</si>
  <si>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</si>
  <si>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</si>
  <si>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</si>
  <si>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</si>
  <si>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</si>
  <si>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</si>
  <si>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</si>
  <si>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</si>
  <si>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</si>
  <si>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</si>
  <si>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</si>
  <si>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</si>
  <si>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</si>
  <si>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</si>
  <si>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</si>
  <si>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</si>
  <si>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</si>
  <si>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</si>
  <si>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</si>
  <si>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</si>
  <si>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</si>
  <si>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</si>
  <si>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</si>
  <si>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</si>
  <si>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</si>
  <si>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</si>
  <si>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</si>
  <si>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</si>
  <si>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</si>
  <si>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</si>
  <si>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</si>
  <si>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</si>
  <si>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</si>
  <si>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</si>
  <si>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</si>
  <si>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</si>
  <si>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</si>
  <si>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</si>
  <si>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</si>
  <si>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</si>
  <si>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</si>
  <si>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</si>
  <si>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</si>
  <si>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</si>
  <si>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</si>
  <si>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</si>
  <si>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</si>
  <si>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</si>
  <si>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</si>
  <si>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</si>
  <si>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</si>
  <si>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</si>
  <si>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</si>
  <si>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</si>
  <si>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</si>
  <si>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</si>
  <si>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</si>
  <si>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</si>
  <si>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</si>
  <si>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</si>
  <si>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</si>
  <si>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</si>
  <si>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</si>
  <si>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</si>
  <si>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</si>
  <si>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</si>
  <si>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</si>
  <si>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</si>
  <si>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</si>
  <si>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</si>
  <si>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</si>
  <si>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</si>
  <si>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</si>
  <si>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</si>
  <si>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</si>
  <si>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</si>
  <si>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</si>
  <si>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</si>
  <si>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</si>
  <si>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</si>
  <si>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</si>
  <si>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</si>
  <si>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</si>
  <si>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</si>
  <si>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</si>
  <si>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</si>
  <si>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</si>
  <si>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</si>
  <si>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</si>
  <si>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</si>
  <si>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</si>
  <si>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</si>
  <si>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</si>
  <si>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</si>
  <si>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</si>
  <si>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</si>
  <si>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</si>
  <si>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</si>
  <si>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</si>
  <si>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</si>
  <si>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</si>
  <si>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</si>
  <si>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</si>
  <si>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</si>
  <si>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</si>
  <si>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</si>
  <si>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</si>
  <si>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</si>
  <si>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</si>
  <si>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</si>
  <si>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</si>
  <si>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</si>
  <si>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</si>
  <si>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</si>
  <si>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</si>
  <si>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</si>
  <si>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</si>
  <si>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</si>
  <si>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</si>
  <si>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</si>
  <si>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</si>
  <si>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</si>
  <si>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</si>
  <si>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</si>
  <si>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</si>
  <si>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</si>
  <si>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</si>
  <si>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</si>
  <si>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</si>
  <si>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</si>
  <si>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</si>
  <si>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</si>
  <si>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</si>
  <si>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</si>
  <si>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</si>
  <si>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</si>
  <si>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</si>
  <si>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</si>
  <si>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</si>
  <si>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</si>
  <si>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</si>
  <si>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</si>
  <si>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</si>
  <si>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</si>
  <si>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</si>
  <si>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</si>
  <si>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</si>
  <si>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</si>
  <si>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</si>
  <si>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</si>
  <si>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</si>
  <si>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</si>
  <si>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</si>
  <si>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</si>
  <si>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</si>
  <si>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</si>
  <si>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</si>
  <si>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</si>
  <si>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</si>
  <si>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</si>
  <si>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</si>
  <si>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</si>
  <si>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</si>
  <si>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</si>
  <si>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</si>
  <si>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</si>
  <si>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</si>
  <si>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</si>
  <si>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</si>
  <si>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</si>
  <si>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</si>
  <si>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</si>
  <si>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</si>
  <si>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</si>
  <si>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</si>
  <si>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</si>
  <si>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</si>
  <si>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</si>
  <si>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</si>
  <si>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</si>
  <si>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</si>
  <si>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</si>
  <si>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</si>
  <si>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</si>
  <si>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</si>
  <si>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</si>
  <si>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</si>
  <si>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</si>
  <si>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</si>
  <si>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</si>
  <si>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</si>
  <si>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</si>
  <si>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</si>
  <si>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</si>
  <si>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</si>
  <si>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</si>
  <si>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</si>
  <si>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</si>
  <si>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</si>
  <si>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</si>
  <si>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</si>
  <si>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</si>
  <si>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</si>
  <si>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</si>
  <si>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</si>
  <si>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</si>
  <si>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</si>
  <si>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</si>
  <si>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</si>
  <si>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</si>
  <si>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</si>
  <si>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</si>
  <si>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</si>
  <si>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</si>
  <si>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</si>
  <si>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</si>
  <si>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</si>
  <si>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</si>
  <si>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</si>
  <si>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</si>
  <si>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</si>
  <si>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</si>
  <si>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</si>
  <si>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</si>
  <si>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</si>
  <si>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</si>
  <si>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</si>
  <si>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</si>
  <si>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</si>
  <si>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</si>
  <si>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</si>
  <si>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</si>
  <si>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</si>
  <si>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</si>
  <si>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</si>
  <si>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</si>
  <si>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</si>
  <si>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</si>
  <si>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</si>
  <si>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</si>
  <si>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</si>
  <si>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</si>
  <si>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</si>
  <si>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</si>
  <si>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</si>
  <si>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</si>
  <si>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</si>
  <si>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</si>
  <si>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</si>
  <si>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</si>
  <si>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</si>
  <si>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</si>
  <si>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</si>
  <si>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</si>
  <si>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</si>
  <si>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</si>
  <si>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</si>
  <si>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</si>
  <si>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</si>
  <si>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</si>
  <si>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</si>
  <si>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</si>
  <si>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</si>
  <si>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</si>
  <si>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</si>
  <si>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</si>
  <si>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</si>
  <si>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</si>
  <si>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</si>
  <si>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</si>
  <si>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</si>
  <si>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</si>
  <si>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</si>
  <si>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</si>
  <si>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</si>
  <si>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</si>
  <si>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</si>
  <si>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</si>
  <si>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</si>
  <si>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</si>
  <si>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</si>
  <si>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</si>
  <si>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</si>
  <si>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</si>
  <si>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</si>
  <si>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</si>
  <si>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</si>
  <si>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</si>
  <si>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</si>
  <si>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</si>
  <si>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</si>
  <si>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</si>
  <si>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</si>
  <si>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</si>
  <si>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</si>
  <si>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</si>
  <si>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</si>
  <si>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</si>
  <si>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</si>
  <si>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</si>
  <si>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</si>
  <si>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</si>
  <si>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</si>
  <si>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</si>
  <si>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</si>
  <si>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</si>
  <si>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</si>
  <si>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</si>
  <si>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</si>
  <si>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</si>
  <si>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</si>
  <si>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</si>
  <si>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</si>
  <si>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</si>
  <si>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</si>
  <si>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</si>
  <si>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</si>
  <si>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</si>
  <si>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</si>
  <si>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</si>
  <si>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</si>
  <si>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</si>
  <si>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</si>
  <si>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</si>
  <si>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</si>
  <si>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</si>
  <si>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</si>
  <si>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</si>
  <si>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</si>
  <si>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</si>
  <si>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</si>
  <si>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</si>
  <si>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</si>
  <si>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</si>
  <si>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</si>
  <si>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</si>
  <si>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</si>
  <si>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</si>
  <si>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</si>
  <si>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</si>
  <si>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</si>
  <si>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</si>
  <si>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</si>
  <si>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</si>
  <si>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</si>
  <si>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</si>
  <si>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</si>
  <si>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</si>
  <si>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</si>
  <si>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</si>
  <si>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</si>
  <si>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</si>
  <si>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</si>
  <si>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</si>
  <si>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</si>
  <si>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</si>
  <si>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</si>
  <si>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</si>
  <si>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</si>
  <si>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</si>
  <si>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</si>
  <si>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</si>
  <si>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</si>
  <si>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</si>
  <si>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</si>
  <si>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</si>
  <si>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</si>
  <si>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</si>
  <si>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</si>
  <si>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</si>
  <si>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</si>
  <si>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</si>
  <si>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</si>
  <si>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</si>
  <si>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</si>
  <si>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</si>
  <si>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</si>
  <si>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</si>
  <si>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</si>
  <si>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</si>
  <si>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</si>
  <si>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</si>
  <si>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</si>
  <si>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</si>
  <si>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</si>
  <si>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</si>
  <si>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</si>
  <si>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</si>
  <si>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</si>
  <si>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</si>
  <si>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</si>
  <si>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</si>
  <si>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</si>
  <si>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</si>
  <si>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</si>
  <si>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</si>
  <si>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</si>
  <si>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</si>
  <si>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</si>
  <si>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</si>
  <si>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</si>
  <si>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</si>
  <si>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</si>
  <si>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</si>
  <si>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</si>
  <si>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</si>
  <si>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</si>
  <si>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</si>
  <si>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</si>
  <si>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</si>
  <si>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</si>
  <si>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</si>
  <si>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</si>
  <si>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</si>
  <si>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</si>
  <si>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</si>
  <si>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</si>
  <si>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</si>
  <si>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</si>
  <si>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</si>
  <si>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</si>
  <si>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</si>
  <si>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</si>
  <si>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</si>
  <si>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</si>
  <si>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</si>
  <si>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</si>
  <si>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</si>
  <si>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</si>
  <si>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</si>
  <si>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</si>
  <si>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</si>
  <si>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</si>
  <si>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</si>
  <si>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</si>
  <si>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</si>
  <si>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</si>
  <si>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</si>
  <si>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</si>
  <si>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</si>
  <si>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</si>
  <si>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</si>
  <si>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</si>
  <si>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</si>
  <si>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</si>
  <si>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</si>
  <si>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</si>
  <si>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</si>
  <si>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</si>
  <si>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</si>
  <si>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</si>
  <si>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</si>
  <si>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</si>
  <si>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</si>
  <si>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</si>
  <si>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</si>
  <si>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</si>
  <si>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</si>
  <si>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</si>
  <si>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</si>
  <si>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</si>
  <si>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</si>
  <si>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</si>
  <si>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</si>
  <si>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</si>
  <si>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</si>
  <si>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</si>
  <si>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</si>
  <si>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</si>
  <si>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</si>
  <si>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</si>
  <si>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</si>
  <si>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</si>
  <si>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</si>
  <si>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</si>
  <si>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</si>
  <si>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</si>
  <si>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</si>
  <si>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</si>
  <si>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</si>
  <si>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</si>
  <si>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</si>
  <si>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</si>
  <si>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</si>
  <si>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</si>
  <si>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</si>
  <si>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</si>
  <si>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</si>
  <si>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</si>
  <si>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</si>
  <si>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</si>
  <si>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</si>
  <si>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</si>
  <si>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</si>
  <si>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</si>
  <si>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</si>
  <si>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</si>
  <si>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</si>
  <si>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</si>
  <si>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</si>
  <si>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</si>
  <si>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</si>
  <si>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</si>
  <si>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</si>
  <si>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</si>
  <si>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</si>
  <si>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</si>
  <si>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</si>
  <si>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</si>
  <si>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</si>
  <si>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</si>
  <si>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</si>
  <si>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</si>
  <si>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</si>
  <si>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</si>
  <si>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</si>
  <si>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</si>
  <si>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</si>
  <si>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</si>
  <si>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</si>
  <si>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</si>
  <si>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</si>
  <si>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</si>
  <si>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</si>
  <si>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</si>
  <si>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</si>
  <si>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</si>
  <si>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</si>
  <si>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</si>
  <si>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</si>
  <si>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</si>
  <si>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</si>
  <si>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</si>
  <si>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</si>
  <si>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</si>
  <si>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</si>
  <si>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</si>
  <si>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</si>
  <si>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</si>
  <si>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</si>
  <si>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</si>
  <si>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</si>
  <si>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</si>
  <si>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</si>
  <si>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</si>
  <si>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</si>
  <si>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</si>
  <si>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</si>
  <si>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</si>
  <si>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</si>
  <si>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</si>
  <si>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</si>
  <si>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</si>
  <si>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</si>
  <si>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</si>
  <si>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</si>
  <si>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</si>
  <si>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</si>
  <si>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</si>
  <si>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</si>
  <si>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</si>
  <si>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</si>
  <si>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</si>
  <si>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</si>
  <si>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</si>
  <si>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</si>
  <si>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</si>
  <si>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</si>
  <si>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</si>
  <si>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</si>
  <si>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</si>
  <si>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</si>
  <si>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</si>
  <si>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</si>
  <si>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</si>
  <si>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</si>
  <si>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</si>
  <si>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</si>
  <si>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</si>
  <si>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</si>
  <si>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</si>
  <si>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</si>
  <si>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</si>
  <si>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</si>
  <si>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</si>
  <si>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</si>
  <si>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</si>
  <si>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</si>
  <si>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</si>
  <si>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</si>
  <si>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</si>
  <si>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</si>
  <si>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</si>
  <si>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</si>
  <si>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</si>
  <si>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</si>
  <si>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</si>
  <si>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</si>
  <si>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</si>
  <si>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</si>
  <si>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</si>
  <si>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</si>
  <si>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</si>
  <si>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</si>
  <si>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</si>
  <si>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</si>
  <si>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</si>
  <si>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</si>
  <si>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</si>
  <si>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</si>
  <si>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</si>
  <si>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</si>
  <si>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</si>
  <si>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</si>
  <si>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</si>
  <si>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</si>
  <si>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</si>
  <si>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</si>
  <si>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</si>
  <si>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</si>
  <si>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</si>
  <si>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</si>
  <si>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</si>
  <si>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</si>
  <si>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</si>
  <si>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</si>
  <si>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</si>
  <si>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</si>
  <si>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</si>
  <si>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</si>
  <si>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</si>
  <si>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</si>
  <si>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</si>
  <si>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</si>
  <si>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</si>
  <si>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</si>
  <si>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</si>
  <si>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</si>
  <si>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</si>
  <si>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</si>
  <si>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</si>
  <si>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</si>
  <si>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</si>
  <si>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</si>
  <si>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</si>
  <si>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</si>
  <si>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</si>
  <si>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</si>
  <si>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</si>
  <si>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</si>
  <si>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</si>
  <si>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</si>
  <si>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</si>
  <si>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</si>
  <si>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</si>
  <si>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</si>
  <si>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</si>
  <si>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</si>
  <si>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</si>
  <si>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</si>
  <si>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</si>
  <si>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</si>
  <si>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</si>
  <si>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</si>
  <si>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</si>
  <si>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</si>
  <si>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</si>
  <si>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</si>
  <si>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</si>
  <si>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</si>
  <si>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</si>
  <si>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</si>
  <si>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</si>
  <si>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</si>
  <si>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</si>
  <si>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</si>
  <si>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</si>
  <si>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</si>
  <si>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</si>
  <si>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</si>
  <si>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</si>
  <si>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</si>
  <si>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</si>
  <si>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</si>
  <si>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</si>
  <si>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</si>
  <si>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</si>
  <si>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</si>
  <si>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</si>
  <si>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</si>
  <si>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</si>
  <si>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</si>
  <si>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</si>
  <si>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</si>
  <si>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</si>
  <si>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</si>
  <si>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</si>
  <si>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</si>
  <si>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</si>
  <si>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</si>
  <si>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</si>
  <si>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</si>
  <si>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</si>
  <si>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</si>
  <si>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</si>
  <si>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</si>
  <si>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</si>
  <si>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</si>
  <si>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</si>
  <si>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</si>
  <si>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</si>
  <si>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</si>
  <si>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</si>
  <si>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</si>
  <si>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</si>
  <si>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</si>
  <si>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</si>
  <si>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</si>
  <si>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</si>
  <si>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</si>
  <si>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</si>
  <si>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</si>
  <si>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</si>
  <si>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</si>
  <si>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</si>
  <si>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</si>
  <si>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</si>
  <si>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</si>
  <si>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</si>
  <si>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</si>
  <si>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</si>
  <si>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</si>
  <si>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</si>
  <si>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</si>
  <si>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</si>
  <si>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</si>
  <si>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</si>
  <si>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</si>
  <si>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</si>
  <si>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</si>
  <si>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</si>
  <si>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</si>
  <si>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</si>
  <si>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</si>
  <si>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</si>
  <si>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</si>
  <si>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</si>
  <si>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</si>
  <si>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</si>
  <si>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</si>
  <si>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</si>
  <si>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</si>
  <si>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</si>
  <si>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</si>
  <si>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</si>
  <si>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</si>
  <si>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</si>
  <si>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</si>
  <si>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</si>
  <si>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</si>
  <si>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</si>
  <si>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</si>
  <si>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</si>
  <si>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</si>
  <si>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</si>
  <si>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</si>
  <si>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</si>
  <si>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</si>
  <si>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</si>
  <si>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</si>
  <si>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</si>
  <si>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</si>
  <si>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</si>
  <si>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</si>
  <si>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</si>
  <si>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</si>
  <si>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</si>
  <si>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</si>
  <si>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</si>
  <si>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</si>
  <si>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</si>
  <si>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</si>
  <si>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</si>
  <si>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</si>
  <si>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</si>
  <si>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</si>
  <si>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</si>
  <si>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</si>
  <si>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</si>
  <si>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</si>
  <si>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</si>
  <si>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</si>
  <si>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</si>
  <si>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</si>
  <si>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</si>
  <si>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</si>
  <si>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</si>
  <si>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</si>
  <si>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</si>
  <si>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</si>
  <si>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</si>
  <si>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</si>
  <si>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</si>
  <si>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</si>
  <si>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</si>
  <si>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</si>
  <si>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</si>
  <si>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</si>
  <si>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</si>
  <si>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</si>
  <si>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</si>
  <si>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</si>
  <si>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</si>
  <si>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</si>
  <si>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</si>
  <si>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</si>
  <si>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</si>
  <si>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</si>
  <si>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</si>
  <si>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</si>
  <si>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</si>
  <si>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</si>
  <si>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</si>
  <si>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</si>
  <si>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</si>
  <si>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</si>
  <si>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</si>
  <si>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</si>
  <si>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</si>
  <si>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</si>
  <si>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</si>
  <si>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</si>
  <si>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</si>
  <si>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</si>
  <si>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</si>
  <si>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</si>
  <si>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</si>
  <si>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</si>
  <si>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</si>
  <si>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</si>
  <si>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</si>
  <si>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</si>
  <si>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</si>
  <si>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</si>
  <si>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</si>
  <si>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</si>
  <si>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</si>
  <si>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</si>
  <si>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</si>
  <si>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</si>
  <si>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</si>
  <si>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</si>
  <si>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</si>
  <si>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</si>
  <si>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</si>
  <si>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</si>
  <si>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</si>
  <si>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</si>
  <si>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</si>
  <si>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</si>
  <si>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</si>
  <si>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</si>
  <si>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</si>
  <si>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</si>
  <si>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</si>
  <si>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</si>
  <si>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</si>
  <si>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</si>
  <si>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</si>
  <si>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</si>
  <si>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</si>
  <si>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</si>
  <si>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</si>
  <si>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</si>
  <si>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</si>
  <si>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</si>
  <si>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</si>
  <si>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</si>
  <si>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</si>
  <si>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</si>
  <si>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</si>
  <si>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</si>
  <si>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</si>
  <si>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</si>
  <si>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</si>
  <si>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</si>
  <si>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</si>
  <si>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</si>
  <si>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</si>
  <si>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</si>
  <si>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</si>
  <si>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</si>
  <si>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</si>
  <si>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</si>
  <si>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</si>
  <si>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</si>
  <si>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</si>
  <si>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</si>
  <si>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</si>
  <si>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</si>
  <si>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</si>
  <si>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</si>
  <si>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</si>
  <si>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</si>
  <si>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</si>
  <si>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</si>
  <si>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</si>
  <si>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</si>
  <si>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</si>
  <si>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</si>
  <si>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</si>
  <si>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</si>
  <si>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</si>
  <si>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</si>
  <si>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</si>
  <si>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</si>
  <si>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</si>
  <si>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</si>
  <si>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</si>
  <si>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</si>
  <si>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</si>
  <si>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</si>
  <si>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</si>
  <si>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</si>
  <si>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</si>
  <si>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</si>
  <si>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</si>
  <si>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</si>
  <si>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</si>
  <si>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</si>
  <si>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</si>
  <si>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</si>
  <si>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</si>
  <si>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</si>
  <si>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</si>
  <si>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</si>
  <si>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</si>
  <si>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</si>
  <si>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</si>
  <si>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</si>
  <si>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</si>
  <si>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</si>
  <si>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</si>
  <si>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</si>
  <si>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</si>
  <si>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</si>
  <si>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</si>
  <si>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</si>
  <si>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</si>
  <si>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</si>
  <si>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</si>
  <si>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</si>
  <si>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</si>
  <si>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</si>
  <si>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</si>
  <si>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</si>
  <si>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</si>
  <si>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</si>
  <si>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</si>
  <si>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</si>
  <si>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</si>
  <si>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</si>
  <si>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</si>
  <si>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</si>
  <si>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</si>
  <si>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</si>
  <si>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</si>
  <si>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</si>
  <si>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</si>
  <si>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</si>
  <si>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</si>
  <si>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</si>
  <si>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</si>
  <si>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</si>
  <si>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</si>
  <si>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</si>
  <si>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</si>
  <si>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</si>
  <si>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</si>
  <si>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</si>
  <si>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</si>
  <si>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</si>
  <si>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</si>
  <si>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</si>
  <si>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</si>
  <si>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</si>
  <si>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</si>
  <si>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</si>
  <si>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</si>
  <si>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</si>
  <si>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</si>
  <si>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</si>
  <si>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</si>
  <si>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</si>
  <si>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</si>
  <si>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</si>
  <si>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</si>
  <si>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</si>
  <si>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</si>
  <si>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</si>
  <si>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</si>
  <si>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</si>
  <si>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</si>
  <si>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</si>
  <si>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</si>
  <si>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</si>
  <si>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</si>
  <si>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</si>
  <si>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</si>
  <si>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</si>
  <si>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</si>
  <si>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</si>
  <si>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</si>
  <si>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</si>
  <si>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</si>
  <si>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</si>
  <si>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</si>
  <si>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</si>
  <si>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</si>
  <si>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</si>
  <si>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</si>
  <si>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</si>
  <si>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</si>
  <si>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</si>
  <si>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</si>
  <si>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</si>
  <si>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</si>
  <si>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</si>
  <si>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</si>
  <si>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</si>
  <si>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</si>
  <si>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</si>
  <si>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</si>
  <si>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</si>
  <si>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</si>
  <si>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</si>
  <si>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</si>
  <si>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</si>
  <si>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</si>
  <si>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</si>
  <si>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</si>
  <si>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</si>
  <si>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</si>
  <si>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</si>
  <si>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</si>
  <si>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</si>
  <si>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</si>
  <si>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</si>
  <si>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</si>
  <si>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</si>
  <si>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</si>
  <si>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</si>
  <si>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</si>
  <si>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</si>
  <si>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</si>
  <si>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</si>
  <si>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</si>
  <si>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</si>
  <si>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</si>
  <si>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</si>
  <si>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</si>
  <si>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</si>
  <si>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</si>
  <si>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</si>
  <si>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</si>
  <si>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</si>
  <si>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</si>
  <si>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</si>
  <si>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</si>
  <si>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</si>
  <si>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</si>
  <si>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</si>
  <si>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</si>
  <si>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</si>
  <si>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</si>
  <si>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</si>
  <si>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</si>
  <si>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</si>
  <si>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</si>
  <si>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</si>
  <si>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</si>
  <si>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</si>
  <si>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</si>
  <si>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</si>
  <si>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</si>
  <si>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</si>
  <si>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</si>
  <si>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</si>
  <si>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</si>
  <si>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</si>
  <si>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</si>
  <si>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</si>
  <si>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</si>
  <si>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</si>
  <si>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</si>
  <si>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</si>
  <si>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</si>
  <si>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</si>
  <si>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</si>
  <si>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</si>
  <si>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</si>
  <si>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</si>
  <si>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</si>
  <si>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</si>
  <si>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</si>
  <si>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</si>
  <si>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</si>
  <si>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</si>
  <si>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</si>
  <si>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</si>
  <si>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</si>
  <si>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</si>
  <si>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</si>
  <si>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</si>
  <si>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</si>
  <si>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</si>
  <si>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</si>
  <si>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</si>
  <si>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</si>
  <si>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</si>
  <si>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</si>
  <si>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</si>
  <si>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</si>
  <si>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</si>
  <si>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</si>
  <si>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</si>
  <si>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</si>
  <si>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</si>
  <si>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</si>
  <si>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</si>
  <si>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</si>
  <si>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</si>
  <si>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</si>
  <si>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</si>
  <si>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</si>
  <si>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</si>
  <si>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</si>
  <si>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</si>
  <si>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</si>
  <si>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</si>
  <si>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</si>
  <si>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</si>
  <si>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</si>
  <si>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</si>
  <si>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</si>
  <si>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</si>
  <si>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</si>
  <si>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</si>
  <si>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</si>
  <si>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</si>
  <si>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</si>
  <si>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</si>
  <si>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</si>
  <si>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</si>
  <si>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</si>
  <si>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</si>
  <si>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</si>
  <si>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</si>
  <si>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</si>
  <si>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</si>
  <si>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</si>
  <si>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</si>
  <si>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</si>
  <si>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</si>
  <si>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</si>
  <si>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</si>
  <si>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</si>
  <si>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</si>
  <si>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</si>
  <si>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</si>
  <si>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</si>
  <si>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</si>
  <si>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</si>
  <si>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</si>
  <si>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</si>
  <si>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</si>
  <si>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</si>
  <si>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</si>
  <si>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</si>
  <si>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</si>
  <si>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</si>
  <si>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</si>
  <si>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</si>
  <si>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</si>
  <si>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</si>
  <si>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</si>
  <si>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</si>
  <si>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</si>
  <si>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</si>
  <si>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</si>
  <si>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</si>
  <si>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</si>
  <si>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</si>
  <si>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</si>
  <si>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</si>
  <si>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</si>
  <si>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</si>
  <si>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</si>
  <si>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</si>
  <si>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</si>
  <si>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</si>
  <si>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</si>
  <si>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</si>
  <si>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</si>
  <si>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</si>
  <si>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</si>
  <si>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</si>
  <si>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</si>
  <si>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</si>
  <si>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</si>
  <si>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</si>
  <si>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</si>
  <si>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</si>
  <si>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</si>
  <si>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</si>
  <si>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</si>
  <si>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</si>
  <si>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</si>
  <si>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</si>
  <si>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</si>
  <si>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</si>
  <si>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</si>
  <si>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</si>
  <si>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</si>
  <si>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</si>
  <si>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</si>
  <si>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</si>
  <si>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</si>
  <si>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</si>
  <si>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</si>
  <si>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</si>
  <si>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</si>
  <si>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</si>
  <si>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</si>
  <si>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</si>
  <si>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</si>
  <si>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</si>
  <si>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</si>
  <si>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</si>
  <si>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</si>
  <si>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</si>
  <si>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</si>
  <si>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</si>
  <si>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</si>
  <si>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</si>
  <si>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</si>
  <si>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</si>
  <si>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</si>
  <si>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</si>
  <si>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</si>
  <si>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</si>
  <si>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</si>
  <si>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</si>
  <si>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</si>
  <si>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</si>
  <si>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</si>
  <si>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</si>
  <si>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</si>
  <si>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</si>
  <si>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</si>
  <si>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</si>
  <si>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</si>
  <si>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</si>
  <si>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</si>
  <si>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</si>
  <si>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</si>
  <si>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</si>
  <si>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</si>
  <si>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</si>
  <si>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</si>
  <si>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</si>
  <si>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</si>
  <si>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</si>
  <si>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</si>
  <si>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</si>
  <si>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</si>
  <si>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</si>
  <si>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</si>
  <si>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</si>
  <si>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</si>
  <si>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</si>
  <si>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</si>
  <si>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</si>
  <si>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</si>
  <si>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</si>
  <si>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</si>
  <si>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</si>
  <si>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</si>
  <si>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</si>
  <si>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</si>
  <si>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</si>
  <si>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</si>
  <si>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</si>
  <si>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</si>
  <si>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</si>
  <si>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</si>
  <si>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</si>
  <si>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</si>
  <si>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</si>
  <si>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</si>
  <si>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</si>
  <si>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</si>
  <si>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</si>
  <si>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</si>
  <si>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</si>
  <si>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</si>
  <si>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</si>
  <si>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</si>
  <si>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</si>
  <si>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</si>
  <si>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</si>
  <si>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</si>
  <si>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</si>
  <si>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</si>
  <si>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</si>
  <si>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</si>
  <si>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</si>
  <si>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</si>
  <si>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</si>
  <si>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</si>
  <si>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</si>
  <si>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</si>
  <si>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</si>
  <si>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</si>
  <si>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</si>
  <si>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</si>
  <si>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</si>
  <si>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</si>
  <si>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</si>
  <si>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</si>
  <si>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</si>
  <si>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</si>
  <si>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</si>
  <si>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</si>
  <si>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</si>
  <si>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</si>
  <si>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</si>
  <si>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</si>
  <si>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</si>
  <si>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</si>
  <si>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</si>
  <si>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</si>
  <si>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</si>
  <si>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</si>
  <si>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</si>
  <si>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</si>
  <si>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</si>
  <si>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</si>
  <si>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</si>
  <si>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</si>
  <si>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</si>
  <si>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</si>
  <si>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</si>
  <si>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</si>
  <si>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</si>
  <si>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</si>
  <si>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</si>
  <si>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</si>
  <si>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</si>
  <si>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</si>
  <si>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</si>
  <si>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</si>
  <si>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</si>
  <si>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</si>
  <si>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</si>
  <si>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</si>
  <si>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</si>
  <si>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</si>
  <si>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</si>
  <si>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</si>
  <si>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</si>
  <si>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</si>
  <si>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</si>
  <si>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</si>
  <si>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</si>
  <si>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</si>
  <si>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</si>
  <si>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</si>
  <si>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</si>
  <si>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</si>
  <si>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</si>
  <si>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</si>
  <si>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</si>
  <si>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</si>
  <si>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</si>
  <si>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</si>
  <si>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</si>
  <si>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</si>
  <si>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</si>
  <si>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</si>
  <si>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</si>
  <si>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</si>
  <si>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</si>
  <si>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</si>
  <si>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</si>
  <si>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</si>
  <si>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</si>
  <si>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</si>
  <si>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</si>
  <si>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</si>
  <si>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</si>
  <si>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</si>
  <si>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</si>
  <si>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</si>
  <si>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</si>
  <si>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</si>
  <si>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</si>
  <si>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</si>
  <si>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</si>
  <si>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</si>
  <si>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</si>
  <si>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</si>
  <si>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</si>
  <si>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</si>
  <si>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</si>
  <si>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</si>
  <si>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</si>
  <si>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</si>
  <si>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</si>
  <si>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</si>
  <si>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</si>
  <si>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</si>
  <si>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</si>
  <si>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</si>
  <si>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</si>
  <si>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</si>
  <si>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</si>
  <si>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</si>
  <si>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</si>
  <si>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</si>
  <si>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</si>
  <si>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</si>
  <si>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</si>
  <si>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</si>
  <si>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</si>
  <si>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</si>
  <si>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</si>
  <si>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</si>
  <si>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</si>
  <si>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</si>
  <si>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</si>
  <si>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</si>
  <si>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</si>
  <si>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</si>
  <si>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</si>
  <si>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</si>
  <si>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</si>
  <si>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</si>
  <si>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</si>
  <si>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</si>
  <si>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</si>
  <si>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</si>
  <si>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</si>
  <si>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</si>
  <si>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</si>
  <si>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</si>
  <si>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</si>
  <si>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</si>
  <si>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</si>
  <si>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</si>
  <si>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</si>
  <si>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</si>
  <si>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</si>
  <si>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</si>
  <si>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</si>
  <si>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</si>
  <si>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</si>
  <si>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</si>
  <si>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</si>
  <si>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</si>
  <si>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</si>
  <si>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</si>
  <si>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</si>
  <si>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</si>
  <si>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</si>
  <si>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</si>
  <si>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</si>
  <si>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</si>
  <si>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</si>
  <si>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</si>
  <si>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</si>
  <si>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</si>
  <si>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</si>
  <si>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</si>
  <si>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</si>
  <si>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</si>
  <si>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</si>
  <si>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</si>
  <si>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</si>
  <si>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</si>
  <si>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</si>
  <si>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</si>
  <si>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</si>
  <si>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</si>
  <si>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</si>
  <si>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</si>
  <si>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</si>
  <si>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</si>
  <si>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</si>
  <si>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</si>
  <si>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</si>
  <si>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</si>
  <si>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</si>
  <si>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</si>
  <si>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</si>
  <si>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</si>
  <si>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</si>
  <si>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</si>
  <si>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</si>
  <si>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</si>
  <si>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</si>
  <si>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</si>
  <si>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</si>
  <si>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</si>
  <si>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</si>
  <si>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</si>
  <si>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</si>
  <si>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</si>
  <si>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</si>
  <si>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</si>
  <si>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</si>
  <si>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</si>
  <si>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</si>
  <si>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</si>
  <si>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</si>
  <si>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</si>
  <si>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</si>
  <si>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</si>
  <si>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</si>
  <si>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</si>
  <si>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</si>
  <si>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</si>
  <si>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</si>
  <si>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</si>
  <si>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</si>
  <si>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</si>
  <si>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</si>
  <si>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</si>
  <si>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</si>
  <si>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</si>
  <si>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</si>
  <si>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</si>
  <si>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</si>
  <si>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</si>
  <si>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</si>
  <si>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</si>
  <si>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</si>
  <si>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</si>
  <si>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</si>
  <si>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</si>
  <si>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</si>
  <si>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</si>
  <si>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</si>
  <si>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</si>
  <si>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</si>
  <si>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</si>
  <si>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</si>
  <si>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</si>
  <si>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</si>
  <si>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</si>
  <si>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</si>
  <si>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</si>
  <si>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</si>
  <si>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</si>
  <si>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</si>
  <si>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</si>
  <si>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</si>
  <si>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</si>
  <si>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</si>
  <si>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</si>
  <si>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</si>
  <si>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</si>
  <si>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</si>
  <si>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</si>
  <si>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</si>
  <si>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</si>
  <si>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</si>
  <si>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</si>
  <si>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</si>
  <si>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</si>
  <si>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</si>
  <si>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</si>
  <si>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</si>
  <si>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</si>
  <si>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</si>
  <si>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</si>
  <si>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</si>
  <si>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</si>
  <si>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</si>
  <si>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</si>
  <si>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</si>
  <si>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</si>
  <si>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</si>
  <si>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</si>
  <si>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</si>
  <si>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</si>
  <si>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</si>
  <si>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</si>
  <si>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</si>
  <si>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</si>
  <si>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</si>
  <si>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</si>
  <si>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</si>
  <si>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</si>
  <si>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</si>
  <si>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</si>
  <si>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</si>
  <si>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</si>
  <si>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</si>
  <si>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</si>
  <si>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</si>
  <si>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</si>
  <si>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</si>
  <si>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</si>
  <si>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</si>
  <si>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</si>
  <si>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</si>
  <si>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</si>
  <si>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</si>
  <si>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</si>
  <si>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</si>
  <si>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</si>
  <si>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</si>
  <si>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</si>
  <si>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</si>
  <si>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</si>
  <si>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</si>
  <si>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</si>
  <si>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</si>
  <si>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</si>
  <si>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</si>
  <si>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</si>
  <si>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</si>
  <si>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</si>
  <si>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</si>
  <si>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</si>
  <si>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</si>
  <si>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</si>
  <si>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</si>
  <si>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</si>
  <si>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</si>
  <si>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</si>
  <si>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</si>
  <si>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</si>
  <si>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</si>
  <si>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</si>
  <si>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</si>
  <si>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</si>
  <si>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</si>
  <si>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</si>
  <si>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</si>
  <si>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</si>
  <si>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</si>
  <si>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</si>
  <si>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</si>
  <si>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</si>
  <si>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</si>
  <si>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</si>
  <si>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</si>
  <si>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</si>
  <si>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</si>
  <si>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</si>
  <si>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</si>
  <si>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</si>
  <si>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</si>
  <si>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</si>
  <si>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</si>
  <si>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</si>
  <si>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</si>
  <si>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</si>
  <si>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</si>
  <si>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</si>
  <si>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</si>
  <si>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</si>
  <si>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</si>
  <si>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</si>
  <si>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</si>
  <si>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</si>
  <si>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</si>
  <si>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</si>
  <si>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</si>
  <si>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</si>
  <si>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</si>
  <si>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</si>
  <si>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</si>
  <si>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</si>
  <si>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</si>
  <si>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</si>
  <si>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</si>
  <si>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</si>
  <si>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</si>
  <si>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</si>
  <si>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</si>
  <si>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</si>
  <si>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</si>
  <si>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</si>
  <si>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</si>
  <si>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</si>
  <si>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</si>
  <si>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</si>
  <si>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</si>
  <si>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</si>
  <si>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</si>
  <si>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</si>
  <si>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</si>
  <si>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</si>
  <si>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</si>
  <si>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</si>
  <si>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</si>
  <si>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</si>
  <si>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</si>
  <si>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</si>
  <si>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</si>
  <si>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</si>
  <si>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</si>
  <si>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</si>
  <si>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</si>
  <si>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</si>
  <si>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</si>
  <si>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</si>
  <si>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</si>
  <si>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</si>
  <si>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</si>
  <si>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</si>
  <si>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</si>
  <si>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</si>
  <si>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</si>
  <si>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</si>
  <si>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</si>
  <si>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</si>
  <si>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</si>
  <si>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</si>
  <si>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</si>
  <si>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</si>
  <si>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</si>
  <si>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</si>
  <si>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</si>
  <si>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</si>
  <si>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</si>
  <si>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</si>
  <si>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</si>
  <si>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</si>
  <si>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</si>
  <si>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</si>
  <si>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</si>
  <si>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</si>
  <si>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</si>
  <si>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</si>
  <si>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</si>
  <si>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</si>
  <si>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</si>
  <si>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</si>
  <si>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</si>
  <si>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</si>
  <si>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</si>
  <si>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</si>
  <si>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</si>
  <si>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</si>
  <si>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</si>
  <si>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</si>
  <si>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</si>
  <si>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</si>
  <si>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</si>
  <si>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</si>
  <si>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</si>
  <si>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</si>
  <si>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</si>
  <si>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</si>
  <si>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</si>
  <si>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</si>
  <si>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</si>
  <si>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</si>
  <si>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</si>
  <si>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</si>
  <si>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</si>
  <si>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</si>
  <si>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</si>
  <si>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</si>
  <si>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</si>
  <si>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</si>
  <si>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</si>
  <si>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</si>
  <si>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</si>
  <si>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</si>
  <si>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</si>
  <si>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</si>
  <si>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</si>
  <si>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</si>
  <si>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</si>
  <si>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</si>
  <si>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</si>
  <si>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</si>
  <si>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</si>
  <si>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</si>
  <si>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</si>
  <si>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</si>
  <si>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</si>
  <si>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</si>
  <si>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</si>
  <si>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</si>
  <si>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</si>
  <si>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</si>
  <si>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</si>
  <si>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</si>
  <si>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</si>
  <si>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</si>
  <si>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</si>
  <si>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</si>
  <si>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</si>
  <si>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</si>
  <si>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</si>
  <si>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</si>
  <si>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</si>
  <si>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</si>
  <si>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</si>
  <si>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</si>
  <si>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</si>
  <si>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</si>
  <si>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</si>
  <si>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</si>
  <si>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</si>
  <si>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</si>
  <si>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</si>
  <si>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</si>
  <si>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</si>
  <si>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</si>
  <si>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</si>
  <si>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</si>
  <si>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</si>
  <si>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</si>
  <si>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</si>
  <si>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</si>
  <si>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</si>
  <si>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</si>
  <si>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</si>
  <si>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</si>
  <si>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</si>
  <si>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</si>
  <si>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</si>
  <si>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</si>
  <si>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</si>
  <si>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</si>
  <si>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</si>
  <si>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</si>
  <si>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</si>
  <si>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</si>
  <si>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</si>
  <si>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</si>
  <si>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</si>
  <si>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</si>
  <si>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</si>
  <si>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</si>
  <si>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</si>
  <si>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</si>
  <si>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</si>
  <si>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</si>
  <si>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</si>
  <si>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</si>
  <si>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</si>
  <si>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</si>
  <si>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</si>
  <si>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</si>
  <si>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</si>
  <si>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</si>
  <si>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</si>
  <si>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</si>
  <si>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</si>
  <si>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</si>
  <si>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</si>
  <si>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</si>
  <si>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</si>
  <si>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</si>
  <si>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</si>
  <si>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</si>
  <si>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</si>
  <si>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</si>
  <si>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</si>
  <si>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</si>
  <si>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</si>
  <si>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</si>
  <si>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</si>
  <si>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</si>
  <si>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</si>
  <si>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</si>
  <si>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</si>
  <si>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</si>
  <si>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</si>
  <si>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</si>
  <si>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</si>
  <si>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</si>
  <si>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</si>
  <si>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</si>
  <si>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</si>
  <si>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</si>
  <si>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</si>
  <si>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</si>
  <si>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</si>
  <si>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</si>
  <si>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</si>
  <si>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</si>
  <si>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</si>
  <si>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</si>
  <si>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</si>
  <si>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</si>
  <si>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</si>
  <si>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</si>
  <si>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</si>
  <si>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</si>
  <si>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</si>
  <si>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</si>
  <si>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</si>
  <si>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</si>
  <si>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</si>
  <si>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</si>
  <si>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</si>
  <si>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</si>
  <si>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</si>
  <si>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</si>
  <si>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</si>
  <si>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</si>
  <si>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</si>
  <si>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</si>
  <si>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</si>
  <si>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</si>
  <si>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</si>
  <si>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</si>
  <si>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</si>
  <si>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</si>
  <si>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</si>
  <si>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</si>
  <si>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</si>
  <si>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</si>
  <si>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</si>
  <si>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</si>
  <si>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</si>
  <si>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</si>
  <si>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</si>
  <si>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</si>
  <si>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</si>
  <si>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</si>
  <si>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</si>
  <si>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</si>
  <si>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</si>
  <si>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</si>
  <si>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</si>
  <si>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</si>
  <si>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</si>
  <si>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</si>
  <si>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</si>
  <si>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</si>
  <si>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</si>
  <si>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</si>
  <si>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</si>
  <si>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</si>
  <si>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</si>
  <si>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</si>
  <si>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</si>
  <si>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</si>
  <si>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</si>
  <si>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</si>
  <si>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</si>
  <si>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</si>
  <si>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</si>
  <si>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</si>
  <si>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</si>
  <si>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</si>
  <si>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</si>
  <si>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</si>
  <si>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</si>
  <si>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</si>
  <si>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</si>
  <si>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</si>
  <si>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</si>
  <si>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</si>
  <si>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</si>
  <si>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</si>
  <si>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</si>
  <si>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</si>
  <si>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</si>
  <si>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</si>
  <si>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</si>
  <si>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</si>
  <si>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</si>
  <si>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</si>
  <si>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</si>
  <si>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</si>
  <si>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</si>
  <si>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</si>
  <si>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</si>
  <si>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</si>
  <si>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</si>
  <si>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</si>
  <si>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</si>
  <si>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</si>
  <si>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</si>
  <si>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</si>
  <si>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</si>
  <si>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</si>
  <si>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</si>
  <si>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</si>
  <si>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</si>
  <si>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</si>
  <si>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</si>
  <si>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</si>
  <si>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</si>
  <si>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</si>
  <si>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</si>
  <si>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</si>
  <si>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</si>
  <si>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</si>
  <si>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</si>
  <si>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</si>
  <si>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</si>
  <si>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</si>
  <si>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</si>
  <si>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</si>
  <si>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</si>
  <si>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</si>
  <si>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</si>
  <si>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</si>
  <si>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</si>
  <si>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</si>
  <si>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</si>
  <si>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</si>
  <si>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</si>
  <si>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</si>
  <si>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</si>
  <si>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</si>
  <si>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</si>
  <si>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</si>
  <si>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</si>
  <si>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</si>
  <si>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</si>
  <si>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</si>
  <si>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</si>
  <si>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</si>
  <si>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</si>
  <si>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</si>
  <si>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</si>
  <si>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</si>
  <si>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</si>
  <si>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</si>
  <si>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</si>
  <si>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</si>
  <si>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</si>
  <si>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</si>
  <si>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</si>
  <si>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</si>
  <si>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</si>
  <si>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</si>
  <si>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</si>
  <si>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</si>
  <si>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</si>
  <si>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</si>
  <si>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</si>
  <si>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</si>
  <si>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</si>
  <si>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</si>
  <si>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</si>
  <si>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</si>
  <si>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</si>
  <si>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</si>
  <si>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</si>
  <si>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</si>
  <si>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</si>
  <si>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</si>
  <si>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</si>
  <si>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</si>
  <si>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</si>
  <si>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</si>
  <si>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</si>
  <si>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</si>
  <si>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</si>
  <si>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</si>
  <si>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</si>
  <si>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</si>
  <si>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</si>
  <si>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</si>
  <si>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</si>
  <si>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</si>
  <si>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</si>
  <si>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</si>
  <si>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</si>
  <si>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</si>
  <si>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</si>
  <si>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</si>
  <si>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</si>
  <si>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</si>
  <si>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</si>
  <si>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</si>
  <si>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</si>
  <si>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</si>
  <si>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</si>
  <si>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</si>
  <si>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</si>
  <si>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</si>
  <si>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</si>
  <si>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</si>
  <si>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</si>
  <si>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</si>
  <si>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</si>
  <si>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</si>
  <si>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</si>
  <si>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</si>
  <si>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</si>
  <si>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</si>
  <si>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</si>
  <si>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</si>
  <si>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</si>
  <si>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</si>
  <si>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</si>
  <si>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</si>
  <si>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</si>
  <si>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</si>
  <si>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</si>
  <si>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</si>
  <si>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</si>
  <si>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</si>
  <si>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</si>
  <si>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</si>
  <si>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</si>
  <si>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</si>
  <si>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</si>
  <si>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</si>
  <si>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</si>
  <si>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</si>
  <si>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</si>
  <si>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</si>
  <si>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</si>
  <si>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</si>
  <si>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</si>
  <si>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</si>
  <si>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</si>
  <si>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</si>
  <si>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</si>
  <si>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</si>
  <si>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</si>
  <si>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</si>
  <si>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</si>
  <si>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</si>
  <si>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</si>
  <si>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</si>
  <si>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</si>
  <si>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</si>
  <si>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</si>
  <si>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</si>
  <si>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</si>
  <si>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</si>
  <si>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</si>
  <si>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</si>
  <si>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</si>
  <si>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</si>
  <si>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</si>
  <si>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</si>
  <si>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</si>
  <si>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</si>
  <si>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</si>
  <si>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</si>
  <si>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</si>
  <si>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</si>
  <si>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</si>
  <si>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</si>
  <si>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</si>
  <si>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</si>
  <si>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</si>
  <si>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</si>
  <si>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</si>
  <si>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</si>
  <si>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</si>
  <si>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</si>
  <si>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</si>
  <si>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</si>
  <si>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</si>
  <si>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</si>
  <si>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</si>
  <si>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</si>
  <si>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</si>
  <si>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</si>
  <si>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</si>
  <si>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</si>
  <si>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</si>
  <si>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</si>
  <si>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</si>
  <si>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</si>
  <si>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</si>
  <si>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</si>
  <si>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</si>
  <si>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</si>
  <si>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</si>
  <si>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</si>
  <si>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</si>
  <si>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</si>
  <si>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</si>
  <si>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</si>
  <si>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</si>
  <si>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</si>
  <si>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</si>
  <si>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</si>
  <si>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</si>
  <si>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</si>
  <si>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</si>
  <si>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</si>
  <si>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</si>
  <si>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</si>
  <si>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</si>
  <si>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</si>
  <si>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</si>
  <si>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</si>
  <si>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</si>
  <si>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</si>
  <si>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</si>
  <si>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</si>
  <si>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</si>
  <si>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</si>
  <si>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</si>
  <si>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</si>
  <si>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</si>
  <si>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</si>
  <si>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</si>
  <si>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</si>
  <si>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</si>
  <si>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</si>
  <si>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</si>
  <si>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</si>
  <si>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</si>
  <si>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</si>
  <si>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</si>
  <si>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</si>
  <si>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</si>
  <si>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</si>
  <si>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</si>
  <si>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</si>
  <si>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</si>
  <si>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</si>
  <si>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</si>
  <si>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</si>
  <si>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</si>
  <si>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</si>
  <si>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</si>
  <si>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</si>
  <si>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</si>
  <si>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</si>
  <si>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</si>
  <si>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</si>
  <si>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</si>
  <si>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</si>
  <si>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</si>
  <si>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</si>
  <si>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</si>
  <si>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</si>
  <si>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</si>
  <si>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</si>
  <si>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</si>
  <si>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</si>
  <si>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</si>
  <si>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</si>
  <si>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</si>
  <si>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</si>
  <si>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</si>
  <si>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</si>
  <si>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</si>
  <si>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</si>
  <si>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</si>
  <si>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</si>
  <si>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</si>
  <si>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</si>
  <si>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</si>
  <si>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</si>
  <si>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</si>
  <si>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</si>
  <si>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</si>
  <si>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</si>
  <si>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</si>
  <si>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</si>
  <si>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</si>
  <si>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</si>
  <si>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</si>
  <si>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</si>
  <si>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</si>
  <si>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</si>
  <si>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</si>
  <si>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</si>
  <si>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</si>
  <si>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</si>
  <si>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</si>
  <si>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</si>
  <si>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</si>
  <si>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</si>
  <si>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</si>
  <si>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</si>
  <si>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</si>
  <si>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</si>
  <si>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</si>
  <si>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</si>
  <si>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</si>
  <si>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</si>
  <si>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</si>
  <si>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</si>
  <si>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</si>
  <si>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</si>
  <si>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</si>
  <si>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</si>
  <si>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</si>
  <si>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</si>
  <si>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</si>
  <si>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</si>
  <si>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</si>
  <si>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</si>
  <si>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</si>
  <si>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</si>
  <si>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</si>
  <si>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</si>
  <si>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</si>
  <si>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</si>
  <si>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</si>
  <si>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</si>
  <si>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</si>
  <si>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</si>
  <si>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</si>
  <si>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</si>
  <si>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</si>
  <si>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</si>
  <si>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</si>
  <si>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</si>
  <si>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</si>
  <si>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</si>
  <si>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</si>
  <si>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</si>
  <si>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</si>
  <si>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</si>
  <si>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</si>
  <si>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</si>
  <si>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</si>
  <si>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</si>
  <si>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</si>
  <si>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</si>
  <si>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</si>
  <si>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</si>
  <si>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</si>
  <si>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</si>
  <si>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</si>
  <si>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</si>
  <si>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</si>
  <si>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</si>
  <si>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</si>
  <si>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</si>
  <si>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</si>
  <si>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</si>
  <si>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</si>
  <si>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</si>
  <si>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</si>
  <si>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</si>
  <si>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</si>
  <si>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</si>
  <si>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</si>
  <si>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</si>
  <si>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</si>
  <si>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</si>
  <si>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</si>
  <si>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</si>
  <si>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</si>
  <si>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</si>
  <si>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</si>
  <si>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</si>
  <si>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</si>
  <si>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</si>
  <si>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</si>
  <si>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</si>
  <si>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</si>
  <si>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</si>
  <si>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</si>
  <si>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</si>
  <si>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</si>
  <si>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</si>
  <si>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</si>
  <si>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</si>
  <si>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</si>
  <si>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</si>
  <si>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</si>
  <si>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</si>
  <si>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</si>
  <si>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</si>
  <si>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</si>
  <si>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</si>
  <si>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</si>
  <si>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</si>
  <si>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</si>
  <si>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</si>
  <si>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</si>
  <si>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</si>
  <si>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</si>
  <si>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</si>
  <si>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</si>
  <si>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</si>
  <si>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</si>
  <si>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</si>
  <si>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</si>
  <si>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</si>
  <si>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</si>
  <si>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</si>
  <si>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</si>
  <si>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</si>
  <si>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</si>
  <si>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</si>
  <si>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</si>
  <si>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</si>
  <si>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</si>
  <si>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</si>
  <si>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</si>
  <si>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</si>
  <si>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</si>
  <si>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</si>
  <si>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</si>
  <si>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</si>
  <si>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</si>
  <si>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</si>
  <si>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</si>
  <si>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</si>
  <si>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</si>
  <si>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</si>
  <si>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</si>
  <si>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</si>
  <si>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</si>
  <si>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</si>
  <si>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</si>
  <si>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</si>
  <si>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</si>
  <si>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</si>
  <si>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</si>
  <si>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</si>
  <si>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</si>
  <si>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</si>
  <si>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</si>
  <si>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</si>
  <si>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</si>
  <si>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</si>
  <si>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</si>
  <si>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</si>
  <si>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</si>
  <si>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</si>
  <si>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</si>
  <si>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</si>
  <si>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</si>
  <si>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</si>
  <si>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</si>
  <si>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</si>
  <si>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</si>
  <si>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</si>
  <si>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</si>
  <si>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</si>
  <si>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</si>
  <si>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</si>
  <si>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</si>
  <si>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</si>
  <si>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</si>
  <si>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</si>
  <si>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</si>
  <si>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</si>
  <si>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</si>
  <si>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</si>
  <si>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</si>
  <si>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</si>
  <si>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</si>
  <si>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</si>
  <si>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</si>
  <si>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</si>
  <si>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</si>
  <si>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</si>
  <si>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</si>
  <si>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</si>
  <si>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</si>
  <si>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</si>
  <si>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</si>
  <si>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</si>
  <si>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</si>
  <si>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</si>
  <si>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</si>
  <si>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</si>
  <si>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</si>
  <si>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</si>
  <si>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</si>
  <si>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</si>
  <si>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</si>
  <si>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</si>
  <si>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</si>
  <si>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</si>
  <si>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</si>
  <si>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</si>
  <si>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</si>
  <si>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</si>
  <si>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</si>
  <si>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</si>
  <si>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</si>
  <si>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</si>
  <si>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</si>
  <si>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</si>
  <si>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</si>
  <si>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</si>
  <si>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</si>
  <si>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</si>
  <si>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</si>
  <si>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</si>
  <si>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</si>
  <si>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</si>
  <si>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</si>
  <si>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</si>
  <si>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</si>
  <si>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</si>
  <si>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</si>
  <si>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</si>
  <si>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</si>
  <si>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</si>
  <si>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</si>
  <si>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</si>
  <si>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</si>
  <si>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</si>
  <si>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</si>
  <si>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</si>
  <si>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</si>
  <si>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</si>
  <si>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</si>
  <si>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</si>
  <si>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</si>
  <si>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</si>
  <si>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</si>
  <si>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</si>
  <si>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</si>
  <si>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</si>
  <si>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</si>
  <si>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</si>
  <si>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</si>
  <si>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</si>
  <si>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</si>
  <si>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</si>
  <si>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</si>
  <si>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</si>
  <si>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</si>
  <si>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</si>
  <si>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</si>
  <si>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</si>
  <si>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</si>
  <si>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</si>
  <si>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</si>
  <si>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</si>
  <si>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</si>
  <si>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</si>
  <si>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</si>
  <si>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</si>
  <si>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</si>
  <si>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</si>
  <si>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</si>
  <si>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</si>
  <si>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</si>
  <si>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</si>
  <si>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</si>
  <si>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</si>
  <si>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</si>
  <si>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</si>
  <si>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</si>
  <si>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</si>
  <si>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</si>
  <si>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</si>
  <si>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</si>
  <si>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</si>
  <si>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</si>
  <si>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</si>
  <si>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</si>
  <si>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</si>
  <si>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</si>
  <si>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</si>
  <si>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</si>
  <si>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</si>
  <si>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</si>
  <si>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</si>
  <si>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</si>
  <si>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</si>
  <si>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</si>
  <si>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</si>
  <si>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</si>
  <si>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</si>
  <si>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</si>
  <si>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</si>
  <si>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</si>
  <si>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</si>
  <si>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</si>
  <si>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</si>
  <si>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</si>
  <si>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</si>
  <si>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</si>
  <si>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</si>
  <si>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</si>
  <si>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</si>
  <si>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</si>
  <si>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</si>
  <si>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</si>
  <si>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</si>
  <si>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</si>
  <si>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</si>
  <si>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</si>
  <si>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</si>
  <si>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</si>
  <si>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</si>
  <si>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</si>
  <si>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</si>
  <si>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</si>
  <si>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</si>
  <si>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</si>
  <si>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</si>
  <si>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</si>
  <si>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</si>
  <si>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</si>
  <si>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</si>
  <si>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</si>
  <si>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</si>
  <si>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</si>
  <si>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</si>
  <si>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</si>
  <si>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</si>
  <si>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</si>
  <si>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</si>
  <si>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</si>
  <si>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</si>
  <si>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</si>
  <si>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</si>
  <si>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</si>
  <si>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</si>
  <si>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</si>
  <si>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</si>
  <si>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</si>
  <si>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</si>
  <si>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</si>
  <si>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</si>
  <si>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</si>
  <si>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</si>
  <si>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</si>
  <si>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</si>
  <si>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</si>
  <si>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</si>
  <si>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</si>
  <si>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</si>
  <si>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</si>
  <si>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</si>
  <si>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</si>
  <si>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</si>
  <si>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</si>
  <si>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</si>
  <si>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</si>
  <si>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</si>
  <si>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</si>
  <si>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</si>
  <si>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</si>
  <si>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</si>
  <si>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</si>
  <si>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</si>
  <si>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</si>
  <si>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</si>
  <si>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</si>
  <si>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</si>
  <si>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</si>
  <si>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</si>
  <si>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</si>
  <si>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</si>
  <si>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</si>
  <si>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</si>
  <si>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</si>
  <si>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</si>
  <si>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</si>
  <si>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</si>
  <si>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</si>
  <si>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</si>
  <si>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</si>
  <si>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</si>
  <si>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</si>
  <si>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</si>
  <si>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</si>
  <si>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</si>
  <si>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</si>
  <si>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</si>
  <si>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</si>
  <si>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</si>
  <si>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</si>
  <si>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</si>
  <si>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</si>
  <si>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</si>
  <si>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</si>
  <si>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</si>
  <si>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</si>
  <si>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</si>
  <si>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</si>
  <si>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</si>
  <si>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</si>
  <si>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</si>
  <si>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</si>
  <si>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</si>
  <si>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</si>
  <si>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</si>
  <si>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</si>
  <si>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</si>
  <si>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</si>
  <si>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</si>
  <si>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</si>
  <si>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</si>
  <si>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</si>
  <si>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</si>
  <si>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</si>
  <si>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</si>
  <si>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</si>
  <si>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</si>
  <si>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</si>
  <si>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</si>
  <si>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</si>
  <si>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</si>
  <si>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</si>
  <si>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</si>
  <si>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</si>
  <si>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</si>
  <si>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</si>
  <si>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</si>
  <si>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</si>
  <si>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</si>
  <si>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</si>
  <si>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</si>
  <si>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</si>
  <si>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</si>
  <si>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</si>
  <si>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</si>
  <si>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</si>
  <si>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</si>
  <si>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</si>
  <si>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</si>
  <si>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</si>
  <si>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</si>
  <si>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</si>
  <si>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</si>
  <si>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</si>
  <si>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</si>
  <si>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</si>
  <si>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</si>
  <si>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</si>
  <si>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</si>
  <si>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</si>
  <si>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</si>
  <si>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</si>
  <si>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</si>
  <si>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</si>
  <si>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</si>
  <si>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</si>
  <si>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</si>
  <si>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</si>
  <si>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</si>
  <si>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</si>
  <si>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</si>
  <si>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</si>
  <si>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</si>
  <si>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</si>
  <si>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</si>
  <si>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</si>
  <si>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</si>
  <si>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</si>
  <si>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</si>
  <si>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</si>
  <si>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</si>
  <si>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</si>
  <si>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</si>
  <si>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</si>
  <si>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</si>
  <si>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</si>
  <si>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</si>
  <si>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</si>
  <si>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</si>
  <si>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</si>
  <si>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</si>
  <si>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</si>
  <si>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</si>
  <si>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</si>
  <si>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</si>
  <si>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</si>
  <si>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</si>
  <si>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</si>
  <si>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</si>
  <si>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</si>
  <si>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</si>
  <si>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</si>
  <si>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</si>
  <si>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</si>
  <si>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</si>
  <si>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</si>
  <si>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</si>
  <si>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</si>
  <si>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</si>
  <si>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</si>
  <si>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</si>
  <si>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</si>
  <si>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</si>
  <si>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</si>
  <si>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</si>
  <si>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</si>
  <si>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</si>
  <si>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</si>
  <si>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</si>
  <si>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</si>
  <si>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</si>
  <si>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</si>
  <si>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</si>
  <si>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</si>
  <si>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</si>
  <si>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</si>
  <si>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</si>
  <si>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</si>
  <si>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</si>
  <si>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</si>
  <si>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</si>
  <si>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</si>
  <si>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</si>
  <si>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</si>
  <si>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</si>
  <si>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</si>
  <si>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</si>
  <si>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</si>
  <si>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</si>
  <si>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</si>
  <si>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</si>
  <si>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</si>
  <si>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</si>
  <si>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</si>
  <si>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</si>
  <si>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</si>
  <si>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</si>
  <si>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</si>
  <si>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</si>
  <si>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</si>
  <si>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</si>
  <si>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</si>
  <si>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</si>
  <si>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</si>
  <si>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</si>
  <si>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</si>
  <si>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</si>
  <si>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</si>
  <si>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</si>
  <si>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</si>
  <si>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</si>
  <si>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</si>
  <si>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</si>
  <si>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</si>
  <si>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</si>
  <si>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</si>
  <si>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</si>
  <si>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</si>
  <si>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</si>
  <si>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</si>
  <si>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</si>
  <si>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</si>
  <si>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</si>
  <si>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</si>
  <si>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</si>
  <si>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</si>
  <si>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</si>
  <si>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</si>
  <si>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</si>
  <si>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</si>
  <si>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</si>
  <si>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</si>
  <si>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</si>
  <si>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</si>
  <si>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</si>
  <si>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</si>
  <si>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</si>
  <si>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</si>
  <si>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</si>
  <si>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</si>
  <si>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</si>
  <si>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</si>
  <si>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</si>
  <si>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</si>
  <si>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</si>
  <si>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</si>
  <si>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</si>
  <si>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</si>
  <si>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</si>
  <si>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</si>
  <si>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</si>
  <si>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</si>
  <si>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</si>
  <si>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</si>
  <si>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</si>
  <si>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</si>
  <si>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</si>
  <si>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</si>
  <si>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</si>
  <si>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</si>
  <si>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</si>
  <si>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</si>
  <si>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</si>
  <si>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</si>
  <si>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</si>
  <si>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</si>
  <si>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</si>
  <si>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</si>
  <si>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</si>
  <si>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</si>
  <si>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</si>
  <si>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</si>
  <si>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</si>
  <si>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</si>
  <si>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</si>
  <si>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</si>
  <si>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</si>
  <si>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</si>
  <si>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</si>
  <si>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</si>
  <si>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</si>
  <si>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</si>
  <si>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</si>
  <si>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</si>
  <si>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</si>
  <si>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</si>
  <si>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</si>
  <si>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</si>
  <si>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</si>
  <si>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</si>
  <si>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</si>
  <si>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</si>
  <si>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</si>
  <si>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</si>
  <si>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</si>
  <si>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</si>
  <si>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</si>
  <si>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</si>
  <si>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</si>
  <si>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</si>
  <si>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</si>
  <si>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</si>
  <si>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</si>
  <si>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</si>
  <si>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</si>
  <si>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</si>
  <si>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</si>
  <si>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</si>
  <si>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</si>
  <si>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</si>
  <si>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</si>
  <si>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</si>
  <si>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</si>
  <si>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</si>
  <si>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</si>
  <si>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</si>
  <si>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</si>
  <si>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</si>
  <si>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</si>
  <si>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</si>
  <si>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</si>
  <si>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</si>
  <si>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</si>
  <si>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</si>
  <si>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</si>
  <si>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</si>
  <si>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</si>
  <si>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</si>
  <si>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</si>
  <si>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</si>
  <si>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</si>
  <si>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</si>
  <si>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</si>
  <si>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</si>
  <si>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</si>
  <si>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</si>
  <si>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</si>
  <si>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</si>
  <si>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</si>
  <si>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</si>
  <si>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</si>
  <si>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</si>
  <si>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</si>
  <si>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</si>
  <si>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</si>
  <si>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</si>
  <si>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</si>
  <si>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</si>
  <si>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</si>
  <si>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</si>
  <si>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</si>
  <si>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</si>
  <si>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</si>
  <si>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</si>
  <si>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</si>
  <si>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</si>
  <si>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</si>
  <si>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</si>
  <si>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</si>
  <si>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</si>
  <si>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</si>
  <si>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</si>
  <si>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</si>
  <si>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</si>
  <si>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</si>
  <si>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</si>
  <si>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</si>
  <si>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</si>
  <si>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</si>
  <si>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</si>
  <si>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</si>
  <si>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</si>
  <si>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</si>
  <si>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</si>
  <si>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</si>
  <si>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</si>
  <si>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</si>
  <si>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</si>
  <si>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</si>
  <si>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</si>
  <si>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</si>
  <si>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</si>
  <si>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</si>
  <si>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</si>
  <si>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</si>
  <si>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</si>
  <si>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</si>
  <si>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</si>
  <si>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</si>
  <si>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</si>
  <si>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</si>
  <si>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</si>
  <si>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</si>
  <si>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</si>
  <si>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</si>
  <si>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</si>
  <si>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</si>
  <si>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</si>
  <si>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</si>
  <si>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</si>
  <si>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</si>
  <si>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</si>
  <si>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</si>
  <si>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</si>
  <si>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</si>
  <si>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</si>
  <si>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</si>
  <si>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</si>
  <si>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</si>
  <si>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</si>
  <si>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</si>
  <si>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</si>
  <si>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</si>
  <si>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</si>
  <si>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</si>
  <si>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</si>
  <si>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</si>
  <si>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</si>
  <si>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</si>
  <si>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</si>
  <si>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</si>
  <si>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</si>
  <si>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</si>
  <si>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</si>
  <si>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</si>
  <si>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</si>
  <si>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</si>
  <si>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</si>
  <si>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</si>
  <si>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</si>
  <si>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</si>
  <si>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</si>
  <si>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</si>
  <si>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</si>
  <si>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</si>
  <si>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</si>
  <si>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</si>
  <si>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</si>
  <si>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</si>
  <si>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</si>
  <si>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</si>
  <si>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</si>
  <si>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</si>
  <si>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</si>
  <si>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</si>
  <si>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</si>
  <si>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</si>
  <si>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</si>
  <si>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</si>
  <si>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</si>
  <si>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</si>
  <si>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</si>
  <si>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</si>
  <si>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</si>
  <si>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</si>
  <si>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</si>
  <si>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</si>
  <si>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</si>
  <si>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</si>
  <si>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</si>
  <si>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</si>
  <si>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</si>
  <si>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</si>
  <si>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</si>
  <si>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</si>
  <si>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</si>
  <si>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</si>
  <si>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</si>
  <si>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</si>
  <si>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</si>
  <si>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</si>
  <si>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</si>
  <si>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</si>
  <si>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</si>
  <si>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</si>
  <si>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</si>
  <si>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</si>
  <si>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</si>
  <si>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</si>
  <si>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</si>
  <si>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</si>
  <si>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</si>
  <si>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</si>
  <si>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</si>
  <si>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</si>
  <si>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</si>
  <si>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</si>
  <si>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</si>
  <si>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</si>
  <si>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</si>
  <si>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</si>
  <si>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</si>
  <si>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</si>
  <si>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</si>
  <si>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</si>
  <si>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</si>
  <si>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</si>
  <si>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</si>
  <si>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</si>
  <si>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</si>
  <si>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</si>
  <si>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</si>
  <si>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</si>
  <si>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</si>
  <si>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</si>
  <si>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</si>
  <si>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</si>
  <si>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</si>
  <si>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</si>
  <si>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</si>
  <si>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</si>
  <si>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</si>
  <si>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</si>
  <si>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</si>
  <si>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</si>
  <si>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</si>
  <si>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</si>
  <si>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</si>
  <si>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</si>
  <si>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</si>
  <si>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</si>
  <si>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</si>
  <si>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</si>
  <si>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</si>
  <si>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</si>
  <si>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</si>
  <si>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</si>
  <si>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</si>
  <si>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</si>
  <si>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</si>
  <si>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</si>
  <si>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</si>
  <si>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</si>
  <si>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</si>
  <si>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</si>
  <si>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</si>
  <si>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</si>
  <si>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</si>
  <si>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</si>
  <si>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</si>
  <si>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</si>
  <si>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</si>
  <si>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</si>
  <si>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</si>
  <si>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</si>
  <si>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</si>
  <si>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</si>
  <si>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</si>
  <si>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</si>
  <si>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</si>
  <si>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</si>
  <si>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</si>
  <si>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</si>
  <si>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</si>
  <si>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</si>
  <si>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</si>
  <si>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</si>
  <si>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</si>
  <si>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</si>
  <si>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</si>
  <si>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</si>
  <si>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</si>
  <si>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</si>
  <si>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</si>
  <si>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</si>
  <si>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</si>
  <si>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</si>
  <si>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</si>
  <si>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</si>
  <si>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</si>
  <si>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</si>
  <si>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</si>
  <si>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</si>
  <si>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</si>
  <si>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</si>
  <si>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</si>
  <si>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</si>
  <si>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</si>
  <si>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</si>
  <si>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</si>
  <si>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</si>
  <si>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</si>
  <si>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</si>
  <si>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</si>
  <si>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</si>
  <si>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</si>
  <si>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</si>
  <si>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</si>
  <si>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</si>
  <si>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</si>
  <si>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</si>
  <si>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</si>
  <si>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</si>
  <si>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</si>
  <si>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</si>
  <si>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</si>
  <si>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</si>
  <si>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</si>
  <si>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</si>
  <si>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</si>
  <si>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</si>
  <si>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</si>
  <si>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</si>
  <si>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</si>
  <si>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</si>
  <si>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</si>
  <si>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</si>
  <si>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</si>
  <si>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</si>
  <si>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</si>
  <si>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</si>
  <si>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</si>
  <si>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</si>
  <si>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</si>
  <si>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</si>
  <si>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</si>
  <si>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</si>
  <si>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</si>
  <si>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</si>
  <si>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</si>
  <si>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</si>
  <si>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</si>
  <si>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</si>
  <si>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</si>
  <si>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</si>
  <si>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</si>
  <si>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</si>
  <si>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</si>
  <si>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</si>
  <si>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</si>
  <si>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</si>
  <si>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</si>
  <si>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</si>
  <si>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</si>
  <si>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</si>
  <si>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</si>
  <si>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</si>
  <si>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</si>
  <si>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</si>
  <si>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</si>
  <si>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</si>
  <si>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</si>
  <si>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</si>
  <si>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</si>
  <si>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</si>
  <si>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</si>
  <si>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</si>
  <si>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</si>
  <si>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</si>
  <si>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</si>
  <si>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</si>
  <si>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</si>
  <si>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</si>
  <si>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</si>
  <si>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</si>
  <si>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</si>
  <si>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</si>
  <si>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</si>
  <si>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</si>
  <si>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</si>
  <si>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</si>
  <si>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</si>
  <si>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</si>
  <si>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</si>
  <si>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</si>
  <si>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</si>
  <si>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</si>
  <si>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</si>
  <si>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</si>
  <si>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</si>
  <si>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</si>
  <si>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</si>
  <si>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</si>
  <si>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</si>
  <si>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</si>
  <si>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</si>
  <si>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</si>
  <si>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</si>
  <si>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</si>
  <si>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</si>
  <si>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</si>
  <si>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</si>
  <si>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</si>
  <si>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</si>
  <si>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</si>
  <si>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</si>
  <si>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</si>
  <si>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</si>
  <si>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</si>
  <si>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</si>
  <si>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</si>
  <si>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</si>
  <si>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</si>
  <si>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</si>
  <si>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</si>
  <si>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</si>
  <si>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</si>
  <si>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</si>
  <si>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</si>
  <si>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</si>
  <si>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</si>
  <si>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</si>
  <si>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</si>
  <si>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</si>
  <si>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</si>
  <si>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</si>
  <si>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</si>
  <si>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</si>
  <si>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</si>
  <si>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</si>
  <si>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</si>
  <si>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</si>
  <si>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</si>
  <si>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</si>
  <si>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</si>
  <si>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</si>
  <si>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</si>
  <si>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</si>
  <si>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</si>
  <si>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</si>
  <si>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</si>
  <si>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</si>
  <si>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</si>
  <si>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</si>
  <si>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</si>
  <si>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</si>
  <si>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</si>
  <si>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</si>
  <si>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</si>
  <si>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</si>
  <si>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</si>
  <si>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</si>
  <si>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</si>
  <si>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</si>
  <si>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</si>
  <si>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</si>
  <si>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</si>
  <si>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</si>
  <si>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</si>
  <si>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</si>
  <si>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</si>
  <si>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</si>
  <si>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</si>
  <si>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</si>
  <si>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</si>
  <si>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</si>
  <si>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</si>
  <si>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</si>
  <si>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</si>
  <si>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</si>
  <si>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</si>
  <si>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</si>
  <si>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</si>
  <si>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</si>
  <si>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</si>
  <si>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</si>
  <si>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</si>
  <si>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</si>
  <si>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</si>
  <si>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</si>
  <si>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</si>
  <si>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</si>
  <si>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</si>
  <si>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</si>
  <si>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</si>
  <si>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</si>
  <si>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</si>
  <si>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</si>
  <si>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</si>
  <si>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</si>
  <si>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</si>
  <si>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</si>
  <si>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</si>
  <si>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</si>
  <si>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</si>
  <si>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</si>
  <si>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</si>
  <si>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</si>
  <si>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</si>
  <si>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</si>
  <si>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</si>
  <si>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</si>
  <si>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</si>
  <si>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</si>
  <si>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</si>
  <si>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</si>
  <si>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</si>
  <si>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</si>
  <si>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</si>
  <si>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</si>
  <si>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</si>
  <si>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</si>
  <si>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</si>
  <si>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</si>
  <si>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</si>
  <si>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</si>
  <si>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</si>
  <si>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</si>
  <si>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</si>
  <si>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</si>
  <si>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</si>
  <si>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</si>
  <si>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</si>
  <si>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</si>
  <si>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</si>
  <si>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</si>
  <si>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</si>
  <si>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</si>
  <si>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</si>
  <si>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</si>
  <si>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</si>
  <si>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</si>
  <si>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</si>
  <si>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</si>
  <si>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</si>
  <si>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</si>
  <si>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</si>
  <si>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</si>
  <si>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</si>
  <si>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</si>
  <si>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</si>
  <si>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</si>
  <si>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</si>
  <si>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</si>
  <si>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</si>
  <si>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</si>
  <si>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</si>
  <si>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</si>
  <si>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</si>
  <si>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</si>
  <si>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</si>
  <si>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</si>
  <si>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</si>
  <si>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</si>
  <si>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</si>
  <si>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</si>
  <si>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</si>
  <si>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</si>
  <si>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</si>
  <si>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</si>
  <si>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</si>
  <si>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</si>
  <si>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</si>
  <si>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</si>
  <si>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</si>
  <si>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</si>
  <si>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</si>
  <si>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</si>
  <si>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</si>
  <si>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</si>
  <si>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</si>
  <si>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</si>
  <si>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</si>
  <si>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</si>
  <si>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</si>
  <si>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</si>
  <si>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</si>
  <si>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</si>
  <si>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</si>
  <si>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</si>
  <si>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</si>
  <si>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</si>
  <si>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</si>
  <si>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</si>
  <si>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</si>
  <si>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</si>
  <si>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</si>
  <si>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</si>
  <si>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</si>
  <si>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</si>
  <si>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</si>
  <si>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</si>
  <si>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</si>
  <si>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</si>
  <si>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</si>
  <si>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</si>
  <si>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</si>
  <si>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</si>
  <si>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</si>
  <si>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</si>
  <si>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</si>
  <si>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</si>
  <si>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</si>
  <si>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</si>
  <si>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</si>
  <si>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</si>
  <si>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</si>
  <si>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</si>
  <si>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</si>
  <si>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</si>
  <si>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</si>
  <si>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</si>
  <si>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</si>
  <si>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</si>
  <si>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</si>
  <si>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</si>
  <si>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</si>
  <si>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</si>
  <si>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</si>
  <si>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</si>
  <si>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</si>
  <si>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</si>
  <si>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</si>
  <si>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</si>
  <si>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</si>
  <si>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</si>
  <si>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</si>
  <si>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</si>
  <si>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</si>
  <si>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</si>
  <si>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</si>
  <si>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</si>
  <si>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</si>
  <si>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</si>
  <si>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</si>
  <si>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</si>
  <si>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</si>
  <si>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</si>
  <si>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</si>
  <si>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</si>
  <si>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</si>
  <si>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</si>
  <si>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</si>
  <si>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</si>
  <si>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</si>
  <si>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</si>
  <si>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</si>
  <si>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</si>
  <si>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</si>
  <si>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</si>
  <si>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</si>
  <si>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</si>
  <si>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</si>
  <si>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</si>
  <si>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</si>
  <si>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</si>
  <si>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</si>
  <si>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</si>
  <si>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</si>
  <si>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</si>
  <si>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</si>
  <si>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</si>
  <si>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</si>
  <si>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</si>
  <si>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</si>
  <si>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</si>
  <si>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</si>
  <si>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</si>
  <si>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</si>
  <si>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</si>
  <si>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</si>
  <si>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</si>
  <si>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</si>
  <si>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</si>
  <si>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</si>
  <si>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</si>
  <si>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</si>
  <si>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</si>
  <si>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</si>
  <si>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</si>
  <si>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</si>
  <si>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</si>
  <si>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</si>
  <si>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</si>
  <si>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</si>
  <si>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</si>
  <si>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</si>
  <si>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</si>
  <si>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</si>
  <si>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</si>
  <si>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</si>
  <si>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</si>
  <si>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</si>
  <si>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</si>
  <si>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</si>
  <si>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</si>
  <si>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</si>
  <si>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</si>
  <si>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</si>
  <si>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</si>
  <si>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</si>
  <si>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</si>
  <si>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</si>
  <si>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</si>
  <si>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</si>
  <si>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</si>
  <si>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</si>
  <si>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</si>
  <si>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</si>
  <si>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</si>
  <si>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</si>
  <si>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</si>
  <si>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</si>
  <si>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</si>
  <si>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</si>
  <si>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</si>
  <si>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</si>
  <si>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</si>
  <si>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</si>
  <si>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</si>
  <si>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</si>
  <si>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</si>
  <si>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</si>
  <si>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</si>
  <si>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</si>
  <si>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</si>
  <si>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</si>
  <si>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</si>
  <si>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</si>
  <si>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</si>
  <si>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</si>
  <si>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</si>
  <si>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</si>
  <si>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</si>
  <si>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</si>
  <si>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</si>
  <si>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</si>
  <si>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</si>
  <si>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</si>
  <si>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</si>
  <si>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</si>
  <si>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</si>
  <si>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</si>
  <si>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</si>
  <si>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</si>
  <si>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</si>
  <si>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</si>
  <si>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</si>
  <si>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</si>
  <si>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</si>
  <si>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</si>
  <si>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</si>
  <si>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</si>
  <si>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</si>
  <si>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</si>
  <si>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</si>
  <si>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</si>
  <si>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</si>
  <si>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</si>
  <si>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</si>
  <si>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</si>
  <si>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</si>
  <si>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</si>
  <si>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</si>
  <si>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</si>
  <si>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</si>
  <si>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</si>
  <si>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</si>
  <si>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</si>
  <si>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</si>
  <si>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</si>
  <si>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</si>
  <si>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</si>
  <si>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</si>
  <si>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</si>
  <si>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</si>
  <si>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</si>
  <si>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</si>
  <si>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</si>
  <si>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</si>
  <si>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</si>
  <si>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</si>
  <si>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</si>
  <si>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</si>
  <si>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</si>
  <si>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</si>
  <si>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</si>
  <si>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</si>
  <si>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</si>
  <si>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</si>
  <si>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</si>
  <si>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</si>
  <si>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</si>
  <si>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</si>
  <si>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</si>
  <si>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</si>
  <si>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</si>
  <si>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</si>
  <si>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</si>
  <si>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</si>
  <si>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</si>
  <si>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</si>
  <si>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</si>
  <si>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</si>
  <si>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</si>
  <si>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</si>
  <si>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</si>
  <si>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</si>
  <si>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</si>
  <si>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</si>
  <si>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</si>
  <si>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</si>
  <si>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</si>
  <si>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</si>
  <si>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</si>
  <si>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</si>
  <si>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</si>
  <si>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</si>
  <si>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</si>
  <si>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</si>
  <si>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</si>
  <si>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</si>
  <si>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</si>
  <si>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</si>
  <si>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</si>
  <si>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</si>
  <si>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</si>
  <si>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</si>
  <si>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</si>
  <si>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</si>
  <si>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</si>
  <si>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</si>
  <si>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</si>
  <si>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</si>
  <si>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</si>
  <si>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</si>
  <si>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</si>
  <si>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</si>
  <si>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</si>
  <si>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</si>
  <si>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</si>
  <si>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</si>
  <si>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</si>
  <si>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</si>
  <si>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</si>
  <si>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</si>
  <si>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</si>
  <si>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</si>
  <si>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</si>
  <si>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</si>
  <si>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</si>
  <si>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</si>
  <si>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</si>
  <si>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</si>
  <si>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</si>
  <si>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</si>
  <si>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</si>
  <si>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</si>
  <si>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</si>
  <si>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</si>
  <si>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</si>
  <si>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</si>
  <si>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</si>
  <si>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</si>
  <si>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</si>
  <si>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</si>
  <si>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</si>
  <si>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</si>
  <si>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</si>
  <si>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</si>
  <si>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</si>
  <si>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</si>
  <si>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</si>
  <si>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</si>
  <si>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</si>
  <si>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</si>
  <si>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</si>
  <si>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</si>
  <si>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</si>
  <si>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</si>
  <si>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</si>
  <si>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</si>
  <si>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</si>
  <si>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</si>
  <si>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</si>
  <si>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</si>
  <si>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</si>
  <si>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</si>
  <si>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</si>
  <si>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</si>
  <si>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</si>
  <si>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</si>
  <si>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</si>
  <si>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</si>
  <si>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</si>
  <si>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</si>
  <si>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</si>
  <si>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</si>
  <si>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</si>
  <si>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</si>
  <si>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</si>
  <si>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</si>
  <si>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</si>
  <si>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</si>
  <si>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</si>
  <si>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</si>
  <si>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</si>
  <si>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</si>
  <si>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</si>
  <si>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</si>
  <si>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</si>
  <si>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</si>
  <si>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</si>
  <si>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</si>
  <si>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</si>
  <si>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</si>
  <si>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</si>
  <si>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</si>
  <si>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</si>
  <si>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</si>
  <si>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</si>
  <si>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</si>
  <si>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</si>
  <si>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</si>
  <si>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</si>
  <si>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</si>
  <si>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</si>
  <si>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</si>
  <si>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</si>
  <si>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</si>
  <si>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</si>
  <si>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</si>
  <si>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</si>
  <si>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</si>
  <si>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</si>
  <si>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</si>
  <si>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</si>
  <si>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</si>
  <si>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</si>
  <si>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</si>
  <si>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</si>
  <si>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</si>
  <si>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</si>
  <si>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</si>
  <si>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</si>
  <si>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</si>
  <si>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</si>
  <si>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</si>
  <si>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</si>
  <si>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</si>
  <si>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</si>
  <si>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</si>
  <si>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</si>
  <si>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</si>
  <si>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</si>
  <si>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</si>
  <si>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</si>
  <si>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</si>
  <si>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</si>
  <si>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</si>
  <si>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</si>
  <si>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</si>
  <si>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</si>
  <si>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</si>
  <si>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</si>
  <si>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</si>
  <si>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</si>
  <si>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</si>
  <si>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</si>
  <si>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</si>
  <si>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</si>
  <si>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</si>
  <si>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</si>
  <si>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</si>
  <si>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</si>
  <si>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</si>
  <si>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</si>
  <si>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</si>
  <si>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</si>
  <si>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</si>
  <si>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</si>
  <si>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</si>
  <si>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</si>
  <si>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</si>
  <si>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</si>
  <si>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</si>
  <si>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</si>
  <si>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</si>
  <si>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</si>
  <si>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</si>
  <si>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</si>
  <si>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</si>
  <si>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</si>
  <si>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</si>
  <si>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</si>
  <si>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</si>
  <si>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</si>
  <si>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</si>
  <si>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</si>
  <si>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</si>
  <si>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</si>
  <si>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</si>
  <si>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</si>
  <si>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</si>
  <si>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</si>
  <si>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</si>
  <si>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</si>
  <si>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</si>
  <si>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</si>
  <si>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</si>
  <si>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</si>
  <si>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</si>
  <si>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</si>
  <si>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</si>
  <si>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</si>
  <si>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</si>
  <si>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</si>
  <si>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</si>
  <si>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</si>
  <si>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</si>
  <si>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</si>
  <si>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</si>
  <si>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</si>
  <si>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</si>
  <si>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</si>
  <si>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</si>
  <si>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</si>
  <si>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</si>
  <si>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</si>
  <si>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</si>
  <si>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</si>
  <si>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</si>
  <si>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</si>
  <si>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</si>
  <si>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</si>
  <si>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</si>
  <si>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</si>
  <si>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</si>
  <si>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</si>
  <si>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</si>
  <si>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</si>
  <si>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</si>
  <si>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</si>
  <si>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</si>
  <si>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</si>
  <si>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</si>
  <si>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</si>
  <si>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</si>
  <si>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</si>
  <si>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</si>
  <si>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</si>
  <si>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</si>
  <si>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</si>
  <si>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</si>
  <si>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</si>
  <si>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</si>
  <si>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</si>
  <si>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</si>
  <si>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</si>
  <si>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</si>
  <si>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</si>
  <si>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</si>
  <si>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</si>
  <si>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</si>
  <si>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</si>
  <si>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</si>
  <si>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</si>
  <si>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</si>
  <si>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</si>
  <si>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</si>
  <si>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</si>
  <si>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</si>
  <si>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</si>
  <si>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</si>
  <si>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</si>
  <si>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</si>
  <si>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</si>
  <si>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</si>
  <si>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</si>
  <si>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</si>
  <si>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</si>
  <si>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</si>
  <si>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</si>
  <si>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</si>
  <si>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</si>
  <si>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</si>
  <si>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</si>
  <si>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</si>
  <si>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</si>
  <si>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</si>
  <si>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</si>
  <si>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</si>
  <si>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</si>
  <si>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</si>
  <si>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</si>
  <si>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</si>
  <si>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</si>
  <si>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</si>
  <si>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</si>
  <si>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</si>
  <si>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</si>
  <si>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</si>
  <si>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</si>
  <si>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</si>
  <si>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</si>
  <si>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</si>
  <si>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</si>
  <si>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</si>
  <si>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</si>
  <si>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</si>
  <si>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</si>
  <si>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</si>
  <si>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</si>
  <si>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</si>
  <si>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</si>
  <si>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</si>
  <si>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</si>
  <si>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</si>
  <si>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</si>
  <si>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</si>
  <si>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</si>
  <si>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</si>
  <si>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</si>
  <si>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</si>
  <si>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</si>
  <si>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</si>
  <si>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</si>
  <si>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</si>
  <si>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</si>
  <si>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</si>
  <si>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</si>
  <si>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</si>
  <si>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</si>
  <si>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</si>
  <si>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</si>
  <si>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</si>
  <si>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</si>
  <si>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</si>
  <si>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</si>
  <si>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</si>
  <si>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</si>
  <si>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</si>
  <si>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</si>
  <si>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</si>
  <si>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</si>
  <si>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</si>
  <si>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</si>
  <si>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</si>
  <si>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</si>
  <si>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</si>
  <si>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</si>
  <si>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</si>
  <si>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</si>
  <si>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</si>
  <si>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</si>
  <si>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</si>
  <si>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</si>
  <si>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</si>
  <si>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</si>
  <si>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</si>
  <si>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</si>
  <si>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</si>
  <si>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</si>
  <si>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</si>
  <si>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</si>
  <si>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</si>
  <si>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</si>
  <si>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</si>
  <si>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</si>
  <si>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</si>
  <si>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</si>
  <si>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</si>
  <si>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</si>
  <si>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</si>
  <si>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</si>
  <si>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</si>
  <si>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</si>
  <si>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</si>
  <si>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</si>
  <si>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</si>
  <si>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</si>
  <si>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</si>
  <si>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</si>
  <si>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</si>
  <si>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</si>
  <si>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</si>
  <si>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</si>
  <si>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</si>
  <si>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</si>
  <si>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</si>
  <si>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</si>
  <si>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</si>
  <si>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</si>
  <si>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</si>
  <si>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</si>
  <si>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</si>
  <si>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</si>
  <si>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</si>
  <si>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</si>
  <si>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</si>
  <si>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</si>
  <si>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</si>
  <si>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</si>
  <si>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</si>
  <si>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</si>
  <si>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</si>
  <si>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</si>
  <si>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</si>
  <si>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</si>
  <si>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</si>
  <si>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</si>
  <si>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</si>
  <si>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</si>
  <si>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</si>
  <si>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</si>
  <si>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</si>
  <si>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</si>
  <si>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</si>
  <si>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</si>
  <si>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</si>
  <si>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</si>
  <si>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</si>
  <si>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</si>
  <si>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</si>
  <si>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</si>
  <si>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</si>
  <si>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</si>
  <si>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</si>
  <si>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</si>
  <si>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</si>
  <si>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</si>
  <si>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</si>
  <si>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</si>
  <si>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</si>
  <si>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</si>
  <si>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</si>
  <si>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</si>
  <si>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</si>
  <si>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</si>
  <si>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</si>
  <si>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</si>
  <si>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</si>
  <si>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</si>
  <si>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</si>
  <si>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</si>
  <si>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</si>
  <si>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</si>
  <si>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</si>
  <si>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</si>
  <si>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</si>
  <si>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</si>
  <si>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</si>
  <si>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</si>
  <si>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</si>
  <si>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</si>
  <si>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</si>
  <si>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</si>
  <si>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</si>
  <si>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</si>
  <si>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</si>
  <si>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</si>
  <si>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</si>
  <si>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</si>
  <si>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</si>
  <si>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</si>
  <si>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</si>
  <si>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</si>
  <si>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</si>
  <si>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</si>
  <si>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</si>
  <si>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</si>
  <si>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</si>
  <si>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</si>
  <si>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</si>
  <si>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</si>
  <si>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</si>
  <si>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</si>
  <si>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</si>
  <si>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</si>
  <si>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</si>
  <si>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</si>
  <si>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</si>
  <si>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</si>
  <si>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</si>
  <si>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</si>
  <si>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</si>
  <si>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</si>
  <si>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</si>
  <si>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</si>
  <si>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</si>
  <si>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</si>
  <si>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</si>
  <si>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</si>
  <si>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</si>
  <si>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</si>
  <si>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</si>
  <si>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</si>
  <si>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</si>
  <si>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</si>
  <si>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</si>
  <si>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</si>
  <si>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</si>
  <si>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</si>
  <si>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</si>
  <si>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</si>
  <si>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</si>
  <si>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</si>
  <si>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</si>
  <si>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</si>
  <si>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</si>
  <si>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</si>
  <si>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</si>
  <si>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</si>
  <si>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</si>
  <si>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</si>
  <si>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</si>
  <si>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</si>
  <si>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</si>
  <si>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</si>
  <si>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</si>
  <si>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</si>
  <si>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</si>
  <si>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</si>
  <si>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</si>
  <si>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</si>
  <si>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</si>
  <si>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</si>
  <si>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</si>
  <si>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</si>
  <si>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</si>
  <si>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</si>
  <si>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</si>
  <si>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</si>
  <si>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</si>
  <si>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</si>
  <si>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</si>
  <si>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</si>
  <si>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</si>
  <si>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</si>
  <si>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</si>
  <si>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</si>
  <si>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</si>
  <si>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</si>
  <si>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</si>
  <si>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</si>
  <si>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</si>
  <si>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</si>
  <si>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</si>
  <si>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</si>
  <si>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</si>
  <si>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</si>
  <si>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</si>
  <si>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</si>
  <si>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</si>
  <si>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</si>
  <si>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</si>
  <si>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</si>
  <si>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</si>
  <si>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</si>
  <si>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</si>
  <si>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</si>
  <si>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</si>
  <si>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</si>
  <si>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</si>
  <si>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</si>
  <si>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</si>
  <si>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</si>
  <si>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</si>
  <si>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</si>
  <si>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</si>
  <si>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</si>
  <si>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</si>
  <si>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</si>
  <si>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</si>
  <si>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</si>
  <si>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</si>
  <si>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</si>
  <si>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</si>
  <si>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</si>
  <si>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</si>
  <si>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</si>
  <si>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</si>
  <si>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</si>
  <si>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</si>
  <si>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</si>
  <si>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</si>
  <si>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</si>
  <si>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</si>
  <si>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</si>
  <si>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</si>
  <si>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</si>
  <si>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</si>
  <si>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</si>
  <si>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</si>
  <si>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</si>
  <si>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</si>
  <si>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</si>
  <si>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</si>
  <si>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</si>
  <si>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</si>
  <si>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</si>
  <si>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</si>
  <si>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</si>
  <si>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</si>
  <si>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</si>
  <si>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</si>
  <si>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</si>
  <si>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</si>
  <si>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</si>
  <si>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</si>
  <si>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</si>
  <si>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</si>
  <si>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</si>
  <si>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</si>
  <si>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</si>
  <si>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</si>
  <si>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</si>
  <si>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</si>
  <si>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</si>
  <si>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</si>
  <si>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</si>
  <si>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</si>
  <si>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</si>
  <si>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</si>
  <si>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</si>
  <si>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</si>
  <si>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</si>
  <si>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</si>
  <si>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</si>
  <si>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</si>
  <si>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</si>
  <si>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</si>
  <si>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</si>
  <si>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</si>
  <si>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</si>
  <si>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</si>
  <si>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</si>
  <si>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</si>
  <si>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</si>
  <si>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</si>
  <si>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</si>
  <si>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</si>
  <si>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</si>
  <si>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</si>
  <si>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</si>
  <si>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</si>
  <si>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</si>
  <si>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</si>
  <si>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</si>
  <si>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</si>
  <si>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</si>
  <si>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</si>
  <si>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</si>
  <si>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</si>
  <si>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</si>
  <si>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</si>
  <si>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</si>
  <si>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</si>
  <si>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</si>
  <si>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</si>
  <si>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</si>
  <si>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</si>
  <si>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</si>
  <si>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</si>
  <si>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</si>
  <si>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</si>
  <si>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</si>
  <si>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</si>
  <si>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</si>
  <si>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</si>
  <si>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</si>
  <si>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</si>
  <si>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</si>
  <si>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</si>
  <si>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</si>
  <si>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</si>
  <si>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</si>
  <si>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</si>
  <si>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</si>
  <si>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</si>
  <si>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</si>
  <si>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</si>
  <si>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</si>
  <si>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</si>
  <si>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</si>
  <si>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</si>
  <si>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</si>
  <si>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</si>
  <si>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</si>
  <si>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</si>
  <si>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</si>
  <si>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</si>
  <si>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</si>
  <si>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</si>
  <si>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</si>
  <si>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</si>
  <si>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</si>
  <si>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</si>
  <si>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</si>
  <si>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</si>
  <si>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</si>
  <si>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</si>
  <si>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</si>
  <si>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</si>
  <si>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</si>
  <si>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</si>
  <si>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</si>
  <si>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</si>
  <si>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</si>
  <si>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</si>
  <si>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</si>
  <si>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</si>
  <si>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</si>
  <si>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</si>
  <si>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</si>
  <si>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</si>
  <si>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</si>
  <si>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</si>
  <si>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</si>
  <si>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</si>
  <si>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</si>
  <si>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</si>
  <si>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</si>
  <si>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</si>
  <si>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</si>
  <si>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</si>
  <si>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</si>
  <si>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</si>
  <si>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</si>
  <si>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</si>
  <si>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</si>
  <si>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</si>
  <si>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</si>
  <si>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</si>
  <si>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</si>
  <si>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</si>
  <si>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</si>
  <si>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</si>
  <si>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</si>
  <si>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</si>
  <si>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</si>
  <si>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</si>
  <si>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</si>
  <si>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</si>
  <si>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</si>
  <si>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</si>
  <si>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</si>
  <si>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</si>
  <si>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</si>
  <si>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</si>
  <si>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</si>
  <si>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</si>
  <si>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</si>
  <si>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</si>
  <si>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</si>
  <si>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</si>
  <si>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</si>
  <si>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</si>
  <si>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</si>
  <si>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</si>
  <si>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</si>
  <si>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</si>
  <si>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</si>
  <si>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</si>
  <si>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</si>
  <si>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</si>
  <si>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</si>
  <si>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</si>
  <si>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</si>
  <si>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</si>
  <si>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</si>
  <si>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</si>
  <si>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</si>
  <si>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</si>
  <si>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</si>
  <si>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</si>
  <si>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</si>
  <si>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</si>
  <si>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</si>
  <si>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</si>
  <si>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</si>
  <si>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</si>
  <si>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</si>
  <si>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</si>
  <si>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</si>
  <si>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</si>
  <si>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</si>
  <si>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</si>
  <si>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</si>
  <si>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</si>
  <si>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</si>
  <si>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</si>
  <si>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</si>
  <si>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</si>
  <si>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</si>
  <si>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</si>
  <si>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</si>
  <si>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</si>
  <si>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</si>
  <si>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</si>
  <si>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</si>
  <si>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</si>
  <si>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</si>
  <si>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</si>
  <si>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</si>
  <si>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</si>
  <si>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</si>
  <si>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</si>
  <si>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</si>
  <si>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</si>
  <si>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</si>
  <si>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</si>
  <si>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</si>
  <si>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</si>
  <si>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</si>
  <si>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</si>
  <si>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</si>
  <si>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</si>
  <si>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</si>
  <si>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</si>
  <si>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</si>
  <si>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</si>
  <si>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</si>
  <si>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</si>
  <si>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</si>
  <si>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</si>
  <si>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</si>
  <si>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</si>
  <si>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</si>
  <si>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</si>
  <si>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</si>
  <si>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</si>
  <si>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</si>
  <si>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</si>
  <si>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</si>
  <si>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</si>
  <si>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</si>
  <si>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</si>
  <si>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</si>
  <si>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</si>
  <si>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</si>
  <si>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</si>
  <si>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</si>
  <si>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</si>
  <si>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</si>
  <si>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</si>
  <si>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</si>
  <si>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</si>
  <si>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</si>
  <si>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</si>
  <si>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</si>
  <si>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</si>
  <si>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</si>
  <si>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</si>
  <si>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</si>
  <si>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</si>
  <si>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</si>
  <si>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</si>
  <si>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</si>
  <si>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</si>
  <si>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</si>
  <si>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</si>
  <si>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</si>
  <si>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</si>
  <si>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</si>
  <si>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</si>
  <si>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</si>
  <si>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</si>
  <si>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</si>
  <si>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</si>
  <si>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</si>
  <si>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</si>
  <si>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</si>
  <si>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</si>
  <si>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</si>
  <si>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</si>
  <si>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</si>
  <si>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</si>
  <si>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</si>
  <si>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</si>
  <si>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</si>
  <si>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</si>
  <si>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</si>
  <si>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</si>
  <si>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</si>
  <si>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</si>
  <si>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</si>
  <si>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</si>
  <si>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</si>
  <si>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</si>
  <si>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</si>
  <si>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</si>
  <si>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</si>
  <si>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</si>
  <si>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</si>
  <si>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</si>
  <si>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</si>
  <si>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</si>
  <si>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</si>
  <si>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</si>
  <si>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</si>
  <si>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</si>
  <si>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</si>
  <si>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</si>
  <si>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</si>
  <si>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</si>
  <si>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</si>
  <si>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</si>
  <si>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</si>
  <si>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</si>
  <si>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</si>
  <si>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</si>
  <si>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</si>
  <si>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</si>
  <si>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</si>
  <si>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</si>
  <si>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</si>
  <si>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</si>
  <si>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</si>
  <si>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</si>
  <si>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</si>
  <si>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</si>
  <si>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</si>
  <si>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</si>
  <si>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</si>
  <si>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</si>
  <si>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</si>
  <si>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</si>
  <si>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</si>
  <si>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</si>
  <si>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</si>
  <si>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</si>
  <si>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</si>
  <si>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</si>
  <si>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</si>
  <si>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</si>
  <si>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</si>
  <si>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</si>
  <si>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</si>
  <si>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</si>
  <si>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</si>
  <si>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</si>
  <si>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</si>
  <si>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</si>
  <si>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</si>
  <si>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</si>
  <si>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</si>
  <si>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</si>
  <si>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</si>
  <si>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</si>
  <si>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</si>
  <si>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</si>
  <si>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</si>
  <si>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</si>
  <si>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</si>
  <si>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</si>
  <si>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</si>
  <si>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</si>
  <si>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</si>
  <si>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</si>
  <si>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</si>
  <si>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</si>
  <si>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</si>
  <si>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</si>
  <si>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</si>
  <si>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</si>
  <si>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</si>
  <si>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</si>
  <si>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</si>
  <si>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</si>
  <si>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</si>
  <si>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</si>
  <si>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</si>
  <si>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</si>
  <si>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</si>
  <si>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</si>
  <si>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</si>
  <si>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</si>
  <si>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</si>
  <si>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</si>
  <si>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</si>
  <si>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</si>
  <si>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</si>
  <si>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</si>
  <si>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</si>
  <si>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</si>
  <si>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</si>
  <si>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</si>
  <si>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</si>
  <si>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</si>
  <si>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</si>
  <si>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</si>
  <si>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</si>
  <si>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</si>
  <si>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</si>
  <si>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</si>
  <si>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</si>
  <si>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</si>
  <si>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</si>
  <si>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</si>
  <si>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</si>
  <si>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</si>
  <si>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</si>
  <si>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</si>
  <si>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</si>
  <si>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</si>
  <si>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</si>
  <si>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</si>
  <si>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</si>
  <si>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</si>
  <si>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</si>
  <si>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</si>
  <si>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</si>
  <si>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</si>
  <si>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</si>
  <si>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</si>
  <si>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</si>
  <si>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</si>
  <si>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</si>
  <si>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</si>
  <si>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</si>
  <si>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</si>
  <si>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</si>
  <si>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</si>
  <si>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</si>
  <si>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</si>
  <si>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</si>
  <si>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</si>
  <si>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</si>
  <si>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</si>
  <si>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</si>
  <si>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</si>
  <si>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</si>
  <si>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</si>
  <si>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</si>
  <si>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</si>
  <si>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</si>
  <si>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</si>
  <si>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</si>
  <si>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</si>
  <si>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</si>
  <si>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</si>
  <si>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</si>
  <si>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</si>
  <si>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</si>
  <si>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</si>
  <si>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</si>
  <si>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</si>
  <si>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</si>
  <si>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</si>
  <si>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</si>
  <si>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</si>
  <si>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</si>
  <si>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</si>
  <si>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</si>
  <si>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</si>
  <si>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</si>
  <si>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</si>
  <si>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</si>
  <si>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</si>
  <si>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</si>
  <si>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</si>
  <si>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</si>
  <si>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</si>
  <si>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</si>
  <si>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</si>
  <si>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</si>
  <si>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</si>
  <si>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</si>
  <si>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</si>
  <si>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</si>
  <si>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</si>
  <si>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</si>
  <si>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</si>
  <si>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</si>
  <si>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</si>
  <si>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</si>
  <si>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</si>
  <si>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</si>
  <si>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</si>
  <si>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</si>
  <si>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</si>
  <si>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</si>
  <si>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</si>
  <si>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</si>
  <si>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</si>
  <si>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</si>
  <si>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</si>
  <si>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</si>
  <si>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</si>
  <si>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</si>
  <si>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</si>
  <si>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</si>
  <si>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</si>
  <si>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</si>
  <si>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</si>
  <si>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</si>
  <si>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</si>
  <si>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</si>
  <si>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</si>
  <si>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</si>
  <si>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</si>
  <si>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</si>
  <si>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</si>
  <si>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</si>
  <si>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</si>
  <si>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</si>
  <si>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</si>
  <si>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</si>
  <si>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</si>
  <si>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</si>
  <si>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</si>
  <si>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</si>
  <si>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</si>
  <si>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</si>
  <si>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</si>
  <si>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</si>
  <si>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</si>
  <si>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</si>
  <si>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</si>
  <si>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</si>
  <si>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</si>
  <si>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</si>
  <si>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</si>
  <si>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</si>
  <si>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</si>
  <si>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</si>
  <si>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</si>
  <si>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</si>
  <si>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</si>
  <si>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</si>
  <si>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</si>
  <si>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</si>
  <si>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</si>
  <si>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</si>
  <si>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</si>
  <si>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</si>
  <si>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</si>
  <si>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</si>
  <si>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</si>
  <si>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</si>
  <si>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</si>
  <si>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</si>
  <si>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</si>
  <si>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</si>
  <si>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</si>
  <si>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</si>
  <si>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</si>
  <si>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</si>
  <si>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</si>
  <si>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</si>
  <si>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</si>
  <si>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</si>
  <si>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</si>
  <si>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</si>
  <si>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</si>
  <si>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</si>
  <si>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</si>
  <si>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</si>
  <si>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</si>
  <si>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</si>
  <si>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</si>
  <si>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</si>
  <si>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</si>
  <si>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</si>
  <si>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</si>
  <si>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</si>
  <si>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</si>
  <si>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</si>
  <si>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</si>
  <si>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</si>
  <si>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</si>
  <si>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</si>
  <si>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</si>
  <si>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</si>
  <si>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</si>
  <si>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</si>
  <si>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</si>
  <si>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</si>
  <si>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</si>
  <si>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</si>
  <si>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</si>
  <si>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</si>
  <si>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</si>
  <si>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</si>
  <si>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</si>
  <si>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</si>
  <si>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</si>
  <si>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</si>
  <si>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</si>
  <si>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</si>
  <si>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</si>
  <si>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</si>
  <si>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</si>
  <si>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</si>
  <si>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</si>
  <si>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</si>
  <si>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</si>
  <si>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</si>
  <si>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</si>
  <si>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</si>
  <si>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</si>
  <si>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</si>
  <si>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</si>
  <si>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</si>
  <si>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</si>
  <si>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</si>
  <si>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</si>
  <si>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</si>
  <si>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</si>
  <si>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</si>
  <si>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</si>
  <si>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</si>
  <si>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</si>
  <si>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</si>
  <si>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</si>
  <si>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</si>
  <si>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</si>
  <si>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</si>
  <si>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</si>
  <si>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</si>
  <si>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</si>
  <si>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</si>
  <si>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</si>
  <si>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</si>
  <si>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</si>
  <si>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</si>
  <si>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</si>
  <si>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</si>
  <si>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</si>
  <si>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</si>
  <si>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</si>
  <si>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</si>
  <si>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</si>
  <si>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</si>
  <si>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</si>
  <si>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</si>
  <si>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</si>
  <si>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</si>
  <si>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</si>
  <si>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</si>
  <si>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</si>
  <si>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</si>
  <si>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</si>
  <si>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</si>
  <si>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</si>
  <si>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</si>
  <si>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</si>
  <si>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</si>
  <si>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</si>
  <si>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</si>
  <si>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</si>
  <si>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</si>
  <si>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</si>
  <si>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</si>
  <si>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</si>
  <si>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</si>
  <si>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</si>
  <si>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</si>
  <si>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</si>
  <si>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</si>
  <si>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</si>
  <si>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</si>
  <si>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</si>
  <si>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</si>
  <si>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</si>
  <si>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</si>
  <si>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</si>
  <si>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</si>
  <si>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</si>
  <si>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</si>
  <si>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</si>
  <si>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</si>
  <si>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</si>
  <si>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</si>
  <si>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</si>
  <si>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</si>
  <si>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</si>
  <si>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</si>
  <si>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</si>
  <si>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</si>
  <si>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</si>
  <si>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</si>
  <si>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</si>
  <si>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</si>
  <si>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</si>
  <si>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</si>
  <si>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</si>
  <si>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</si>
  <si>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</si>
  <si>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</si>
  <si>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</si>
  <si>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</si>
  <si>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</si>
  <si>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</si>
  <si>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</si>
  <si>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</si>
  <si>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</si>
  <si>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</si>
  <si>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</si>
  <si>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</si>
  <si>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</si>
  <si>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</si>
  <si>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</si>
  <si>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</si>
  <si>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</si>
  <si>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</si>
  <si>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</si>
  <si>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</si>
  <si>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</si>
  <si>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</si>
  <si>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</si>
  <si>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</si>
  <si>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</si>
  <si>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</si>
  <si>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</si>
  <si>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</si>
  <si>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</si>
  <si>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</si>
  <si>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</si>
  <si>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</si>
  <si>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</si>
  <si>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</si>
  <si>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</si>
  <si>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</si>
  <si>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</si>
  <si>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</si>
  <si>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</si>
  <si>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</si>
  <si>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</si>
  <si>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</si>
  <si>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</si>
  <si>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</si>
  <si>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</si>
  <si>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</si>
  <si>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</si>
  <si>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</si>
  <si>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</si>
  <si>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</si>
  <si>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</si>
  <si>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</si>
  <si>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</si>
  <si>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</si>
  <si>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</si>
  <si>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</si>
  <si>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</si>
  <si>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</si>
  <si>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</si>
  <si>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</si>
  <si>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</si>
  <si>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</si>
  <si>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</si>
  <si>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</si>
  <si>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</si>
  <si>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</si>
  <si>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</si>
  <si>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</si>
  <si>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</si>
  <si>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</si>
  <si>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</si>
  <si>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</si>
  <si>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</si>
  <si>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</si>
  <si>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</si>
  <si>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</si>
  <si>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</si>
  <si>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</si>
  <si>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</si>
  <si>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</si>
  <si>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</si>
  <si>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</si>
  <si>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</si>
  <si>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</si>
  <si>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</si>
  <si>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</si>
  <si>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</si>
  <si>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</si>
  <si>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</si>
  <si>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</si>
  <si>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</si>
  <si>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</si>
  <si>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</si>
  <si>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</si>
  <si>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</si>
  <si>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</si>
  <si>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</si>
  <si>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</si>
  <si>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</si>
  <si>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</si>
  <si>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</si>
  <si>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</si>
  <si>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</si>
  <si>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</si>
  <si>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</si>
  <si>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</si>
  <si>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</si>
  <si>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</si>
  <si>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</si>
  <si>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</si>
  <si>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</si>
  <si>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</si>
  <si>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</si>
  <si>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</si>
  <si>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</si>
  <si>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</si>
  <si>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</si>
  <si>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</si>
  <si>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</si>
  <si>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</si>
  <si>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</si>
  <si>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</si>
  <si>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</si>
  <si>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</si>
  <si>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</si>
  <si>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</si>
  <si>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</si>
  <si>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</si>
  <si>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</si>
  <si>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</si>
  <si>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</si>
  <si>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</si>
  <si>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</si>
  <si>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</si>
  <si>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</si>
  <si>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</si>
  <si>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</si>
  <si>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</si>
  <si>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</si>
  <si>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</si>
  <si>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</si>
  <si>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</si>
  <si>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</si>
  <si>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</si>
  <si>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</si>
  <si>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</si>
  <si>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</si>
  <si>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</si>
  <si>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</si>
  <si>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</si>
  <si>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</si>
  <si>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</si>
  <si>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</si>
  <si>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</si>
  <si>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</si>
  <si>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</si>
  <si>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</si>
  <si>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</si>
  <si>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</si>
  <si>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</si>
  <si>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</si>
  <si>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</si>
  <si>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</si>
  <si>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</si>
  <si>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</si>
  <si>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</si>
  <si>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</si>
  <si>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</si>
  <si>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</si>
  <si>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</si>
  <si>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</si>
  <si>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</si>
  <si>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</si>
  <si>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</si>
  <si>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</si>
  <si>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</si>
  <si>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</si>
  <si>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</si>
  <si>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</si>
  <si>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</si>
  <si>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</si>
  <si>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</si>
  <si>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</si>
  <si>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</si>
  <si>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</si>
  <si>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</si>
  <si>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</si>
  <si>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</si>
  <si>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</si>
  <si>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</si>
  <si>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</si>
  <si>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</si>
  <si>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</si>
  <si>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</si>
  <si>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</si>
  <si>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</si>
  <si>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</si>
  <si>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</si>
  <si>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</si>
  <si>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</si>
  <si>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</si>
  <si>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</si>
  <si>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</si>
  <si>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</si>
  <si>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</si>
  <si>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</si>
  <si>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</si>
  <si>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</si>
  <si>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</si>
  <si>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</si>
  <si>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</si>
  <si>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</si>
  <si>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</si>
  <si>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</si>
  <si>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</si>
  <si>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</si>
  <si>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</si>
  <si>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</si>
  <si>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</si>
  <si>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</si>
  <si>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</si>
  <si>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</si>
  <si>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</si>
  <si>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</si>
  <si>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</si>
  <si>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</si>
  <si>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</si>
  <si>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</si>
  <si>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</si>
  <si>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</si>
  <si>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</si>
  <si>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</si>
  <si>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</si>
  <si>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</si>
  <si>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</si>
  <si>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</si>
  <si>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</si>
  <si>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</si>
  <si>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</si>
  <si>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</si>
  <si>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</si>
  <si>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</si>
  <si>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</si>
  <si>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</si>
  <si>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</si>
  <si>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</si>
  <si>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</si>
  <si>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</si>
  <si>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</si>
  <si>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</si>
  <si>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</si>
  <si>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</si>
  <si>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</si>
  <si>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</si>
  <si>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</si>
  <si>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</si>
  <si>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</si>
  <si>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</si>
  <si>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</si>
  <si>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</si>
  <si>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</si>
  <si>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</si>
  <si>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</si>
  <si>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</si>
  <si>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</si>
  <si>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</si>
  <si>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</si>
  <si>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</si>
  <si>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</si>
  <si>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</si>
  <si>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</si>
  <si>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</si>
  <si>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</si>
  <si>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</si>
  <si>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</si>
  <si>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</si>
  <si>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</si>
  <si>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</si>
  <si>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</si>
  <si>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</si>
  <si>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</si>
  <si>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</si>
  <si>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</si>
  <si>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</si>
  <si>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</si>
  <si>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</si>
  <si>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</si>
  <si>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</si>
  <si>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</si>
  <si>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</si>
  <si>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</si>
  <si>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</si>
  <si>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</si>
  <si>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</si>
  <si>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</si>
  <si>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</si>
  <si>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</si>
  <si>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</si>
  <si>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</si>
  <si>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</si>
  <si>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</si>
  <si>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</si>
  <si>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</si>
  <si>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</si>
  <si>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</si>
  <si>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</si>
  <si>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</si>
  <si>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</si>
  <si>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</si>
  <si>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</si>
  <si>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</si>
  <si>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</si>
  <si>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</si>
  <si>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</si>
  <si>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</si>
  <si>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</si>
  <si>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</si>
  <si>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</si>
  <si>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</si>
  <si>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</si>
  <si>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</si>
  <si>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</si>
  <si>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</si>
  <si>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</si>
  <si>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</si>
  <si>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</si>
  <si>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</si>
  <si>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</si>
  <si>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</si>
  <si>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</si>
  <si>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</si>
  <si>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</si>
  <si>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</si>
  <si>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</si>
  <si>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</si>
  <si>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</si>
  <si>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</si>
  <si>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</si>
  <si>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</si>
  <si>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</si>
  <si>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</si>
  <si>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</si>
  <si>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</si>
  <si>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</si>
  <si>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</si>
  <si>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</si>
  <si>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</si>
  <si>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</si>
  <si>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</si>
  <si>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</si>
  <si>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</si>
  <si>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</si>
  <si>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</si>
  <si>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</si>
  <si>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</si>
  <si>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</si>
  <si>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</si>
  <si>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</si>
  <si>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</si>
  <si>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</si>
  <si>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</si>
  <si>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</si>
  <si>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</si>
  <si>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</si>
  <si>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</si>
  <si>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</si>
  <si>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</si>
  <si>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</si>
  <si>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</si>
  <si>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</si>
  <si>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</si>
  <si>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</si>
  <si>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</si>
  <si>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</si>
  <si>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</si>
  <si>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</si>
  <si>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</si>
  <si>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</si>
  <si>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</si>
  <si>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</si>
  <si>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</si>
  <si>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</si>
  <si>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</si>
  <si>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</si>
  <si>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</si>
  <si>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</si>
  <si>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</si>
  <si>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</si>
  <si>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</si>
  <si>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</si>
  <si>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</si>
  <si>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</si>
  <si>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</si>
  <si>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</si>
  <si>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</si>
  <si>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</si>
  <si>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</si>
  <si>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</si>
  <si>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</si>
  <si>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</si>
  <si>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</si>
  <si>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</si>
  <si>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</si>
  <si>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</si>
  <si>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</si>
  <si>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</si>
  <si>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</si>
  <si>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</si>
  <si>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</si>
  <si>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</si>
  <si>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</si>
  <si>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</si>
  <si>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</si>
  <si>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</si>
  <si>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</si>
  <si>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</si>
  <si>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</si>
  <si>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</si>
  <si>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</si>
  <si>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</si>
  <si>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</si>
  <si>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</si>
  <si>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</si>
  <si>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</si>
  <si>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</si>
  <si>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</si>
  <si>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</si>
  <si>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</si>
  <si>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</si>
  <si>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</si>
  <si>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</si>
  <si>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</si>
  <si>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</si>
  <si>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</si>
  <si>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</si>
  <si>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</si>
  <si>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</si>
  <si>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</si>
  <si>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</si>
  <si>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</si>
  <si>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</si>
  <si>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</si>
  <si>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</si>
  <si>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</si>
  <si>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</si>
  <si>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</si>
  <si>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</si>
  <si>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</si>
  <si>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</si>
  <si>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</si>
  <si>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</si>
  <si>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</si>
  <si>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</si>
  <si>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</si>
  <si>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</si>
  <si>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</si>
  <si>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</si>
  <si>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</si>
  <si>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</si>
  <si>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</si>
  <si>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</si>
  <si>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</si>
  <si>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</si>
  <si>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</si>
  <si>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</si>
  <si>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</si>
  <si>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</si>
  <si>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</si>
  <si>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</si>
  <si>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</si>
  <si>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</si>
  <si>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</si>
  <si>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</si>
  <si>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</si>
  <si>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</si>
  <si>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</si>
  <si>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</si>
  <si>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</si>
  <si>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</si>
  <si>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</si>
  <si>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</si>
  <si>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</si>
  <si>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</si>
  <si>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</si>
  <si>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</si>
  <si>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</si>
  <si>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</si>
  <si>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</si>
  <si>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</si>
  <si>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</si>
  <si>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</si>
  <si>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</si>
  <si>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</si>
  <si>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</si>
  <si>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</si>
  <si>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</si>
  <si>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</si>
  <si>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</si>
  <si>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</si>
  <si>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</si>
  <si>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</si>
  <si>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</si>
  <si>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</si>
  <si>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</si>
  <si>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</si>
  <si>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</si>
  <si>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</si>
  <si>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</si>
  <si>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</si>
  <si>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</si>
  <si>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</si>
  <si>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</si>
  <si>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</si>
  <si>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</si>
  <si>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</si>
  <si>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</si>
  <si>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</si>
  <si>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</si>
  <si>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</si>
  <si>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</si>
  <si>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</si>
  <si>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</si>
  <si>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</si>
  <si>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</si>
  <si>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</si>
  <si>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</si>
  <si>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</si>
  <si>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</si>
  <si>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</si>
  <si>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</si>
  <si>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</si>
  <si>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</si>
  <si>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</si>
  <si>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</si>
  <si>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</si>
  <si>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</si>
  <si>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</si>
  <si>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</si>
  <si>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</si>
  <si>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</si>
  <si>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</si>
  <si>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</si>
  <si>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</si>
  <si>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</si>
  <si>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</si>
  <si>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</si>
  <si>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</si>
  <si>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</si>
  <si>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</si>
  <si>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</si>
  <si>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</si>
  <si>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</si>
  <si>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</si>
  <si>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</si>
  <si>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</si>
  <si>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</si>
  <si>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</si>
  <si>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</si>
  <si>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</si>
  <si>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</si>
  <si>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</si>
  <si>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</si>
  <si>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</si>
  <si>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</si>
  <si>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</si>
  <si>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</si>
  <si>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</si>
  <si>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</si>
  <si>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</si>
  <si>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</si>
  <si>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</si>
  <si>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</si>
  <si>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</si>
  <si>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</si>
  <si>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</si>
  <si>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</si>
  <si>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</si>
  <si>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</si>
  <si>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</si>
  <si>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</si>
  <si>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</si>
  <si>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</si>
  <si>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</si>
  <si>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</si>
  <si>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</si>
  <si>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</si>
  <si>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</si>
  <si>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</si>
  <si>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</si>
  <si>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</si>
  <si>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</si>
  <si>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</si>
  <si>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</si>
  <si>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</si>
  <si>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</si>
  <si>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</si>
  <si>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</si>
  <si>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</si>
  <si>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</si>
  <si>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</si>
  <si>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</si>
  <si>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</si>
  <si>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</si>
  <si>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</si>
  <si>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</si>
  <si>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</si>
  <si>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</si>
  <si>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</si>
  <si>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</si>
  <si>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</si>
  <si>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</si>
  <si>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</si>
  <si>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</si>
  <si>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</si>
  <si>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</si>
  <si>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</si>
  <si>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</si>
  <si>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</si>
  <si>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</si>
  <si>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</si>
  <si>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</si>
  <si>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</si>
  <si>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</si>
  <si>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</si>
  <si>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</si>
  <si>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</si>
  <si>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</si>
  <si>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</si>
  <si>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</si>
  <si>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</si>
  <si>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</si>
  <si>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</si>
  <si>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</si>
  <si>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</si>
  <si>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</si>
  <si>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</si>
  <si>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</si>
  <si>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</si>
  <si>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</si>
  <si>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</si>
  <si>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</si>
  <si>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</si>
  <si>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</si>
  <si>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</si>
  <si>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</si>
  <si>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</si>
  <si>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</si>
  <si>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</si>
  <si>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</si>
  <si>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</si>
  <si>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</si>
  <si>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</si>
  <si>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</si>
  <si>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</si>
  <si>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</si>
  <si>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</si>
  <si>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</si>
  <si>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</si>
  <si>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</si>
  <si>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</si>
  <si>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</si>
  <si>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</si>
  <si>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</si>
  <si>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</si>
  <si>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</si>
  <si>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</si>
  <si>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</si>
  <si>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</si>
  <si>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</si>
  <si>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</si>
  <si>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</si>
  <si>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</si>
  <si>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</si>
  <si>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</si>
  <si>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</si>
  <si>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</si>
  <si>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</si>
  <si>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</si>
  <si>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</si>
  <si>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</si>
  <si>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</si>
  <si>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</si>
  <si>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</si>
  <si>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</si>
  <si>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</si>
  <si>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</si>
  <si>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</si>
  <si>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</si>
  <si>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</si>
  <si>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</si>
  <si>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</si>
  <si>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</si>
  <si>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</si>
  <si>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</si>
  <si>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</si>
  <si>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</si>
  <si>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</si>
  <si>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</si>
  <si>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</si>
  <si>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</si>
  <si>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</si>
  <si>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</si>
  <si>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</si>
  <si>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</si>
  <si>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</si>
  <si>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</si>
  <si>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</si>
  <si>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</si>
  <si>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</si>
  <si>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</si>
  <si>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</si>
  <si>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</si>
  <si>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</si>
  <si>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</si>
  <si>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</si>
  <si>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</si>
  <si>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</si>
  <si>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</si>
  <si>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</si>
  <si>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</si>
  <si>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</si>
  <si>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</si>
  <si>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</si>
  <si>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</si>
  <si>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</si>
  <si>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</si>
  <si>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</si>
  <si>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</si>
  <si>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</si>
  <si>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</si>
  <si>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</si>
  <si>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</si>
  <si>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</si>
  <si>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</si>
  <si>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</si>
  <si>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</si>
  <si>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</si>
  <si>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</si>
  <si>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</si>
  <si>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</si>
  <si>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</si>
  <si>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</si>
  <si>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</si>
  <si>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</si>
  <si>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</si>
  <si>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</si>
  <si>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</si>
  <si>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</si>
  <si>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</si>
  <si>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</si>
  <si>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</si>
  <si>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</si>
  <si>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</si>
  <si>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</si>
  <si>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</si>
  <si>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</si>
  <si>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</si>
  <si>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</si>
  <si>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</si>
  <si>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</si>
  <si>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</si>
  <si>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</si>
  <si>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</si>
  <si>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</si>
  <si>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</si>
  <si>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</si>
  <si>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</si>
  <si>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</si>
  <si>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</si>
  <si>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</si>
  <si>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</si>
  <si>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</si>
  <si>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</si>
  <si>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</si>
  <si>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</si>
  <si>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</si>
  <si>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</si>
  <si>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</si>
  <si>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</si>
  <si>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</si>
  <si>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</si>
  <si>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</si>
  <si>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</si>
  <si>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</si>
  <si>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</si>
  <si>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</si>
  <si>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</si>
  <si>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</si>
  <si>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</si>
  <si>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</si>
  <si>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</si>
  <si>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</si>
  <si>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</si>
  <si>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</si>
  <si>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</si>
  <si>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</si>
  <si>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</si>
  <si>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</si>
  <si>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</si>
  <si>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</si>
  <si>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</si>
  <si>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</si>
  <si>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</si>
  <si>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</si>
  <si>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</si>
  <si>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</si>
  <si>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</si>
  <si>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</si>
  <si>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</si>
  <si>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</si>
  <si>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</si>
  <si>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</si>
  <si>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</si>
  <si>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</si>
  <si>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</si>
  <si>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</si>
  <si>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</si>
  <si>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</si>
  <si>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</si>
  <si>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</si>
  <si>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</si>
  <si>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</si>
  <si>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</si>
  <si>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</si>
  <si>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</si>
  <si>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</si>
  <si>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</si>
  <si>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</si>
  <si>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</si>
  <si>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</si>
  <si>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</si>
  <si>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</si>
  <si>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</si>
  <si>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</si>
  <si>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</si>
  <si>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</si>
  <si>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</si>
  <si>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</si>
  <si>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</si>
  <si>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</si>
  <si>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</si>
  <si>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</si>
  <si>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</si>
  <si>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</si>
  <si>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</si>
  <si>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</si>
  <si>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</si>
  <si>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</si>
  <si>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</si>
  <si>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</si>
  <si>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</si>
  <si>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</si>
  <si>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</si>
  <si>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</si>
  <si>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</si>
  <si>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</si>
  <si>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</si>
  <si>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</si>
  <si>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</si>
  <si>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</si>
  <si>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</si>
  <si>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</si>
  <si>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</si>
  <si>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</si>
  <si>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</si>
  <si>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</si>
  <si>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</si>
  <si>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</si>
  <si>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</si>
  <si>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</si>
  <si>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</si>
  <si>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</si>
  <si>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</si>
  <si>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</si>
  <si>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</si>
  <si>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</si>
  <si>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</si>
  <si>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</si>
  <si>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</si>
  <si>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</si>
  <si>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</si>
  <si>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</si>
  <si>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</si>
  <si>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</si>
  <si>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</si>
  <si>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</si>
  <si>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</si>
  <si>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</si>
  <si>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</si>
  <si>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</si>
  <si>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</si>
  <si>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</si>
  <si>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</si>
  <si>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</si>
  <si>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</si>
  <si>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</si>
  <si>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</si>
  <si>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</si>
  <si>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</si>
  <si>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</si>
  <si>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</si>
  <si>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</si>
  <si>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</si>
  <si>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</si>
  <si>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</si>
  <si>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</si>
  <si>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</si>
  <si>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</si>
  <si>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</si>
  <si>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</si>
  <si>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</si>
  <si>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</si>
  <si>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</si>
  <si>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</si>
  <si>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</si>
  <si>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</si>
  <si>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</si>
  <si>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</si>
  <si>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</si>
  <si>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</si>
  <si>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</si>
  <si>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</si>
  <si>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</si>
  <si>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</si>
  <si>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</si>
  <si>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</si>
  <si>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</si>
  <si>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</si>
  <si>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</si>
  <si>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</si>
  <si>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</si>
  <si>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</si>
  <si>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</si>
  <si>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</si>
  <si>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</si>
  <si>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</si>
  <si>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</si>
  <si>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</si>
  <si>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</si>
  <si>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</si>
  <si>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</si>
  <si>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</si>
  <si>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</si>
  <si>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</si>
  <si>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</si>
  <si>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</si>
  <si>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</si>
  <si>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</si>
  <si>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</si>
  <si>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</si>
  <si>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</si>
  <si>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</si>
  <si>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</si>
  <si>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</si>
  <si>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</si>
  <si>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</si>
  <si>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</si>
  <si>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</si>
  <si>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</si>
  <si>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</si>
  <si>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</si>
  <si>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</si>
  <si>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</si>
  <si>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</si>
  <si>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</si>
  <si>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</si>
  <si>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</si>
  <si>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</si>
  <si>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</si>
  <si>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</si>
  <si>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</si>
  <si>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</si>
  <si>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</si>
  <si>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</si>
  <si>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</si>
  <si>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</si>
  <si>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</si>
  <si>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</si>
  <si>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</si>
  <si>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</si>
  <si>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</si>
  <si>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</si>
  <si>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</si>
  <si>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</si>
  <si>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</si>
  <si>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</si>
  <si>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</si>
  <si>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</si>
  <si>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</si>
  <si>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</si>
  <si>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</si>
  <si>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</si>
  <si>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</si>
  <si>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</si>
  <si>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</si>
  <si>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</si>
  <si>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</si>
  <si>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</si>
  <si>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</si>
  <si>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</si>
  <si>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</si>
  <si>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</si>
  <si>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</si>
  <si>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</si>
  <si>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</si>
  <si>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</si>
  <si>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</si>
  <si>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</si>
  <si>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</si>
  <si>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</si>
  <si>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</si>
  <si>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</si>
  <si>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</si>
  <si>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</si>
  <si>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</si>
  <si>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</si>
  <si>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</si>
  <si>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</si>
  <si>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</si>
  <si>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</si>
  <si>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</si>
  <si>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</si>
  <si>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</si>
  <si>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</si>
  <si>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</si>
  <si>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</si>
  <si>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</si>
  <si>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</si>
  <si>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</si>
  <si>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</si>
  <si>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</si>
  <si>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</si>
  <si>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</si>
  <si>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</si>
  <si>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</si>
  <si>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</si>
  <si>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</si>
  <si>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</si>
  <si>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</si>
  <si>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</si>
  <si>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</si>
  <si>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</si>
  <si>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</si>
  <si>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</si>
  <si>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</si>
  <si>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</si>
  <si>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</si>
  <si>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</si>
  <si>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</si>
  <si>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</si>
  <si>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</si>
  <si>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</si>
  <si>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</si>
  <si>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</si>
  <si>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</si>
  <si>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</si>
  <si>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</si>
  <si>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</si>
  <si>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</si>
  <si>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</si>
  <si>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</si>
  <si>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</si>
  <si>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</si>
  <si>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</si>
  <si>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</si>
  <si>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</si>
  <si>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</si>
  <si>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</si>
  <si>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</si>
  <si>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</si>
  <si>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</si>
  <si>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</si>
  <si>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</si>
  <si>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</si>
  <si>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</si>
  <si>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</si>
  <si>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</si>
  <si>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</si>
  <si>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</si>
  <si>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</si>
  <si>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</si>
  <si>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</si>
  <si>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</si>
  <si>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</si>
  <si>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</si>
  <si>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</si>
  <si>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</si>
  <si>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</si>
  <si>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</si>
  <si>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</si>
  <si>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</si>
  <si>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</si>
  <si>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</si>
  <si>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</si>
  <si>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</si>
  <si>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</si>
  <si>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</si>
  <si>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</si>
  <si>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</si>
  <si>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</si>
  <si>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</si>
  <si>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</si>
  <si>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</si>
  <si>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</si>
  <si>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</si>
  <si>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</si>
  <si>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</si>
  <si>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</si>
  <si>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</si>
  <si>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</si>
  <si>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</si>
  <si>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</si>
  <si>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</si>
  <si>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</si>
  <si>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</si>
  <si>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</si>
  <si>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</si>
  <si>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</si>
  <si>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</si>
  <si>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</si>
  <si>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</si>
  <si>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</si>
  <si>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</si>
  <si>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</si>
  <si>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</si>
  <si>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</si>
  <si>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</si>
  <si>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</si>
  <si>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</si>
  <si>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</si>
  <si>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</si>
  <si>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</si>
  <si>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</si>
  <si>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</si>
  <si>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</si>
  <si>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</si>
  <si>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</si>
  <si>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</si>
  <si>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</si>
  <si>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</si>
  <si>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</si>
  <si>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</si>
  <si>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</si>
  <si>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</si>
  <si>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</si>
  <si>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</si>
  <si>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</si>
  <si>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</si>
  <si>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</si>
  <si>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</si>
  <si>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</si>
  <si>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</si>
  <si>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</si>
  <si>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</si>
  <si>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</si>
  <si>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</si>
  <si>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</si>
  <si>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</si>
  <si>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</si>
  <si>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</si>
  <si>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</si>
  <si>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</si>
  <si>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</si>
  <si>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</si>
  <si>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</si>
  <si>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</si>
  <si>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</si>
  <si>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</si>
  <si>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</si>
  <si>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</si>
  <si>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</si>
  <si>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</si>
  <si>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</si>
  <si>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</si>
  <si>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</si>
  <si>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</si>
  <si>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</si>
  <si>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</si>
  <si>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</si>
  <si>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</si>
  <si>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</si>
  <si>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</si>
  <si>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</si>
  <si>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</si>
  <si>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</si>
  <si>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</si>
  <si>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</si>
  <si>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</si>
  <si>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</si>
  <si>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</si>
  <si>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</si>
  <si>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</si>
  <si>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</si>
  <si>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</si>
  <si>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</si>
  <si>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</si>
  <si>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</si>
  <si>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</si>
  <si>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</si>
  <si>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</si>
  <si>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</si>
  <si>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</si>
  <si>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</si>
  <si>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</si>
  <si>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</si>
  <si>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</si>
  <si>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</si>
  <si>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</si>
  <si>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</si>
  <si>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</si>
  <si>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</si>
  <si>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</si>
  <si>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</si>
  <si>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</si>
  <si>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</si>
  <si>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</si>
  <si>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</si>
  <si>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</si>
  <si>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</si>
  <si>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</si>
  <si>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</si>
  <si>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</si>
  <si>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</si>
  <si>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</si>
  <si>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</si>
  <si>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</si>
  <si>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</si>
  <si>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</si>
  <si>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</si>
  <si>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</si>
  <si>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</si>
  <si>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</si>
  <si>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</si>
  <si>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</si>
  <si>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</si>
  <si>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</si>
  <si>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</si>
  <si>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</si>
  <si>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</si>
  <si>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</si>
  <si>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</si>
  <si>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</si>
  <si>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</si>
  <si>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</si>
  <si>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</si>
  <si>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</si>
  <si>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</si>
  <si>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</si>
  <si>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</si>
  <si>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</si>
  <si>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</si>
  <si>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</si>
  <si>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</si>
  <si>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</si>
  <si>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</si>
  <si>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</si>
  <si>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</si>
  <si>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</si>
  <si>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</si>
  <si>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</si>
  <si>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</si>
  <si>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</si>
  <si>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</si>
  <si>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</si>
  <si>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</si>
  <si>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</si>
  <si>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</si>
  <si>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</si>
  <si>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</si>
  <si>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</si>
  <si>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</si>
  <si>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</si>
  <si>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</si>
  <si>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</si>
  <si>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</si>
  <si>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</si>
  <si>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</si>
  <si>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</si>
  <si>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</si>
  <si>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</si>
  <si>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</si>
  <si>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</si>
  <si>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</si>
  <si>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</si>
  <si>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</si>
  <si>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</si>
  <si>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</si>
  <si>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</si>
  <si>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</si>
  <si>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</si>
  <si>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</si>
  <si>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</si>
  <si>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</si>
  <si>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</si>
  <si>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</si>
  <si>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</si>
  <si>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</si>
  <si>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</si>
  <si>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</si>
  <si>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</si>
  <si>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</si>
  <si>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</si>
  <si>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</si>
  <si>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</si>
  <si>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</si>
  <si>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</si>
  <si>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</si>
  <si>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</si>
  <si>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</si>
  <si>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</si>
  <si>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</si>
  <si>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</si>
  <si>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</si>
  <si>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</si>
  <si>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</si>
  <si>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</si>
  <si>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</si>
  <si>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</si>
  <si>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</si>
  <si>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</si>
  <si>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</si>
  <si>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</si>
  <si>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</si>
  <si>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</si>
  <si>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</si>
  <si>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</si>
  <si>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</si>
  <si>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</si>
  <si>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</si>
  <si>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</si>
  <si>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</si>
  <si>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</si>
  <si>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</si>
  <si>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</si>
  <si>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</si>
  <si>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</si>
  <si>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</si>
  <si>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</si>
  <si>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</si>
  <si>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</si>
  <si>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</si>
  <si>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</si>
  <si>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</si>
  <si>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</si>
  <si>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</si>
  <si>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</si>
  <si>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</si>
  <si>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</si>
  <si>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</si>
  <si>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</si>
  <si>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</si>
  <si>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</si>
  <si>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</si>
  <si>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</si>
  <si>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</si>
  <si>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</si>
  <si>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</si>
  <si>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</si>
  <si>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</si>
  <si>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</si>
  <si>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</si>
  <si>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</si>
  <si>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</si>
  <si>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</si>
  <si>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</si>
  <si>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</si>
  <si>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</si>
  <si>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</si>
  <si>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</si>
  <si>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</si>
  <si>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</si>
  <si>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</si>
  <si>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</si>
  <si>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</si>
  <si>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</si>
  <si>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</si>
  <si>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</si>
  <si>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</si>
  <si>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</si>
  <si>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</si>
  <si>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</si>
  <si>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</si>
  <si>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</si>
  <si>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</si>
  <si>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</si>
  <si>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</si>
  <si>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</si>
  <si>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</si>
  <si>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</si>
  <si>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</si>
  <si>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</si>
  <si>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</si>
  <si>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</si>
  <si>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</si>
  <si>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</si>
  <si>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</si>
  <si>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</si>
  <si>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</si>
  <si>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</si>
  <si>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</si>
  <si>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</si>
  <si>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</si>
  <si>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</si>
  <si>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</si>
  <si>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</si>
  <si>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</si>
  <si>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</si>
  <si>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</si>
  <si>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</si>
  <si>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</si>
  <si>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</si>
  <si>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</si>
  <si>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</si>
  <si>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</si>
  <si>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</si>
  <si>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</si>
  <si>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</si>
  <si>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</si>
  <si>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</si>
  <si>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</si>
  <si>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</si>
  <si>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</si>
  <si>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</si>
  <si>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</si>
  <si>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</si>
  <si>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</si>
  <si>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</si>
  <si>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</si>
  <si>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</si>
  <si>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</si>
  <si>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</si>
  <si>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</si>
  <si>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</si>
  <si>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</si>
  <si>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</si>
  <si>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</si>
  <si>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</si>
  <si>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</si>
  <si>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</si>
  <si>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</si>
  <si>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</si>
  <si>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</si>
  <si>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</si>
  <si>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</si>
  <si>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</si>
  <si>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</si>
  <si>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</si>
  <si>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</si>
  <si>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</si>
  <si>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</si>
  <si>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</si>
  <si>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</si>
  <si>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</si>
  <si>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</si>
  <si>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</si>
  <si>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</si>
  <si>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</si>
  <si>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</si>
  <si>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</si>
  <si>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</si>
  <si>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</si>
  <si>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</si>
  <si>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</si>
  <si>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</si>
  <si>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</si>
  <si>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</si>
  <si>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</si>
  <si>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</si>
  <si>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</si>
  <si>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</si>
  <si>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</si>
  <si>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</si>
  <si>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</si>
  <si>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</si>
  <si>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</si>
  <si>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</si>
  <si>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</si>
  <si>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</si>
  <si>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</si>
  <si>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</si>
  <si>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</si>
  <si>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</si>
  <si>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</si>
  <si>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</si>
  <si>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</si>
  <si>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</si>
  <si>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</si>
  <si>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</si>
  <si>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</si>
  <si>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</si>
  <si>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</si>
  <si>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</si>
  <si>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</si>
  <si>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</si>
  <si>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</si>
  <si>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</si>
  <si>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</si>
  <si>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</si>
  <si>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</si>
  <si>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</si>
  <si>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</si>
  <si>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</si>
  <si>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</si>
  <si>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</si>
  <si>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</si>
  <si>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</si>
  <si>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</si>
  <si>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</si>
  <si>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</si>
  <si>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</si>
  <si>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</si>
  <si>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</si>
  <si>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</si>
  <si>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</si>
  <si>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</si>
  <si>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</si>
  <si>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</si>
  <si>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</si>
  <si>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</si>
  <si>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</si>
  <si>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</si>
  <si>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</si>
  <si>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</si>
  <si>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</si>
  <si>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</si>
  <si>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</si>
  <si>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</si>
  <si>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</si>
  <si>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</si>
  <si>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</si>
  <si>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</si>
  <si>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</si>
  <si>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</si>
  <si>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</si>
  <si>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</si>
  <si>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</si>
  <si>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</si>
  <si>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</si>
  <si>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</si>
  <si>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</si>
  <si>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</si>
  <si>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</si>
  <si>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</si>
  <si>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</si>
  <si>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</si>
  <si>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</si>
  <si>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</si>
  <si>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</si>
  <si>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</si>
  <si>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</si>
  <si>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</si>
  <si>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</si>
  <si>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</si>
  <si>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</si>
  <si>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</si>
  <si>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</si>
  <si>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</si>
  <si>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</si>
  <si>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</si>
  <si>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</si>
  <si>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</si>
  <si>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</si>
  <si>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</si>
  <si>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</si>
  <si>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</si>
  <si>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</si>
  <si>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</si>
  <si>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</si>
  <si>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</si>
  <si>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</si>
  <si>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</si>
  <si>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</si>
  <si>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</si>
  <si>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</si>
  <si>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</si>
  <si>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</si>
  <si>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</si>
  <si>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</si>
  <si>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</si>
  <si>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</si>
  <si>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</si>
  <si>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</si>
  <si>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</si>
  <si>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</si>
  <si>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</si>
  <si>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</si>
  <si>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</si>
  <si>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</si>
  <si>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</si>
  <si>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</si>
  <si>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</si>
  <si>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</si>
  <si>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</si>
  <si>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</si>
  <si>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</si>
  <si>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</si>
  <si>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</si>
  <si>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</si>
  <si>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</si>
  <si>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</si>
  <si>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</si>
  <si>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</si>
  <si>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</si>
  <si>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</si>
  <si>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</si>
  <si>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</si>
  <si>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</si>
  <si>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</si>
  <si>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</si>
  <si>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</si>
  <si>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</si>
  <si>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</si>
  <si>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</si>
  <si>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</si>
  <si>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</si>
  <si>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</si>
  <si>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</si>
  <si>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</si>
  <si>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</si>
  <si>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</si>
  <si>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</si>
  <si>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</si>
  <si>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</si>
  <si>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</si>
  <si>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</si>
  <si>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</si>
  <si>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</si>
  <si>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</si>
  <si>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</si>
  <si>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</si>
  <si>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</si>
  <si>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</si>
  <si>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</si>
  <si>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</si>
  <si>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</si>
  <si>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</si>
  <si>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</si>
  <si>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</si>
  <si>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</si>
  <si>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</si>
  <si>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</si>
  <si>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</si>
  <si>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</si>
  <si>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</si>
  <si>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</si>
  <si>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</si>
  <si>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</si>
  <si>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</si>
  <si>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</si>
  <si>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</si>
  <si>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</si>
  <si>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</si>
  <si>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</si>
  <si>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</si>
  <si>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</si>
  <si>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</si>
  <si>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</si>
  <si>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</si>
  <si>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</si>
  <si>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</si>
  <si>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</si>
  <si>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</si>
  <si>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</si>
  <si>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</si>
  <si>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</si>
  <si>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</si>
  <si>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</si>
  <si>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</si>
  <si>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</si>
  <si>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</si>
  <si>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</si>
  <si>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</si>
  <si>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</si>
  <si>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</si>
  <si>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</si>
  <si>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</si>
  <si>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</si>
  <si>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</si>
  <si>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</si>
  <si>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</si>
  <si>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</si>
  <si>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</si>
  <si>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</si>
  <si>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</si>
  <si>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</si>
  <si>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</si>
  <si>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</si>
  <si>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</si>
  <si>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</si>
  <si>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</si>
  <si>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</si>
  <si>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</si>
  <si>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</si>
  <si>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</si>
  <si>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</si>
  <si>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</si>
  <si>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</si>
  <si>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</si>
  <si>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</si>
  <si>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</si>
  <si>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</si>
  <si>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</si>
  <si>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</si>
  <si>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</si>
  <si>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</si>
  <si>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</si>
  <si>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</si>
  <si>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</si>
  <si>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</si>
  <si>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</si>
  <si>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</si>
  <si>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</si>
  <si>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</si>
  <si>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</si>
  <si>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</si>
  <si>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</si>
  <si>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</si>
  <si>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</si>
  <si>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</si>
  <si>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</si>
  <si>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</si>
  <si>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</si>
  <si>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</si>
  <si>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</si>
  <si>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</si>
  <si>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</si>
  <si>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</si>
  <si>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</si>
  <si>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</si>
  <si>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</si>
  <si>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</si>
  <si>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</si>
  <si>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</si>
  <si>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</si>
  <si>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</si>
  <si>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</si>
  <si>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</si>
  <si>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</si>
  <si>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</si>
  <si>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</si>
  <si>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</si>
  <si>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</si>
  <si>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</si>
  <si>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</si>
  <si>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</si>
  <si>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</si>
  <si>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</si>
  <si>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</si>
  <si>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</si>
  <si>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</si>
  <si>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</si>
  <si>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</si>
  <si>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</si>
  <si>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</si>
  <si>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</si>
  <si>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</si>
  <si>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</si>
  <si>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</si>
  <si>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</si>
  <si>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</si>
  <si>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</si>
  <si>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</si>
  <si>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</si>
  <si>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</si>
  <si>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</si>
  <si>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</si>
  <si>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</si>
  <si>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</si>
  <si>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</si>
  <si>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</si>
  <si>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</si>
  <si>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</si>
  <si>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</si>
  <si>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</si>
  <si>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</si>
  <si>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</si>
  <si>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</si>
  <si>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</si>
  <si>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</si>
  <si>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</si>
  <si>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</si>
  <si>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</si>
  <si>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</si>
  <si>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</si>
  <si>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</si>
  <si>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</si>
  <si>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</si>
  <si>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</si>
  <si>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</si>
  <si>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</si>
  <si>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</si>
  <si>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</si>
  <si>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</si>
  <si>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</si>
  <si>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</si>
  <si>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</si>
  <si>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</si>
  <si>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</si>
  <si>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</si>
  <si>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</si>
  <si>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</si>
  <si>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</si>
  <si>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</si>
  <si>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</si>
  <si>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</si>
  <si>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</si>
  <si>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</si>
  <si>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</si>
  <si>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</si>
  <si>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</si>
  <si>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</si>
  <si>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</si>
  <si>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</si>
  <si>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</si>
  <si>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</si>
  <si>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</si>
  <si>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</si>
  <si>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</si>
  <si>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</si>
  <si>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</si>
  <si>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</si>
  <si>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</si>
  <si>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</si>
  <si>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</si>
  <si>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</si>
  <si>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</si>
  <si>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</si>
  <si>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</si>
  <si>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</si>
  <si>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</si>
  <si>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</si>
  <si>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</si>
  <si>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</si>
  <si>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</si>
  <si>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</si>
  <si>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</si>
  <si>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</si>
  <si>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</si>
  <si>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</si>
  <si>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</si>
  <si>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</si>
  <si>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</si>
  <si>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</si>
  <si>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</si>
  <si>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</si>
  <si>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</si>
  <si>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</si>
  <si>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</si>
  <si>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</si>
  <si>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</si>
  <si>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</si>
  <si>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</si>
  <si>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</si>
  <si>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</si>
  <si>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</si>
  <si>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</si>
  <si>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</si>
  <si>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</si>
  <si>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</si>
  <si>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</si>
  <si>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</si>
  <si>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</si>
  <si>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</si>
  <si>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</si>
  <si>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</si>
  <si>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</si>
  <si>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</si>
  <si>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</si>
  <si>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</si>
  <si>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</si>
  <si>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</si>
  <si>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</si>
  <si>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</si>
  <si>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</si>
  <si>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</si>
  <si>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</si>
  <si>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</si>
  <si>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</si>
  <si>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</si>
  <si>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</si>
  <si>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</si>
  <si>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</si>
  <si>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</si>
  <si>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</si>
  <si>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</si>
  <si>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</si>
  <si>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</si>
  <si>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</si>
  <si>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</si>
  <si>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</si>
  <si>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</si>
  <si>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</si>
  <si>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</si>
  <si>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</si>
  <si>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</si>
  <si>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</si>
  <si>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</si>
  <si>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</si>
  <si>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</si>
  <si>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</si>
  <si>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</si>
  <si>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</si>
  <si>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</si>
  <si>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</si>
  <si>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</si>
  <si>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</si>
  <si>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</si>
  <si>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</si>
  <si>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</si>
  <si>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</si>
  <si>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</si>
  <si>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</si>
  <si>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</si>
  <si>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</si>
  <si>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</si>
  <si>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</si>
  <si>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</si>
  <si>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</si>
  <si>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</si>
  <si>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</si>
  <si>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</si>
  <si>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</si>
  <si>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</si>
  <si>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</si>
  <si>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</si>
  <si>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</si>
  <si>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</si>
  <si>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</si>
  <si>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</si>
  <si>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</si>
  <si>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</si>
  <si>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</si>
  <si>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</si>
  <si>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</si>
  <si>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</si>
  <si>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</si>
  <si>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</si>
  <si>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</si>
  <si>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</si>
  <si>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</si>
  <si>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</si>
  <si>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</si>
  <si>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</si>
  <si>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</si>
  <si>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</si>
  <si>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</si>
  <si>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</si>
  <si>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</si>
  <si>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</si>
  <si>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</si>
  <si>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</si>
  <si>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</si>
  <si>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</si>
  <si>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</si>
  <si>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</si>
  <si>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</si>
  <si>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</si>
  <si>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</si>
  <si>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</si>
  <si>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</si>
  <si>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</si>
  <si>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</si>
  <si>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</si>
  <si>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</si>
  <si>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</si>
  <si>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</si>
  <si>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</si>
  <si>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</si>
  <si>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</si>
  <si>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</si>
  <si>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</si>
  <si>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</si>
  <si>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</si>
  <si>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</si>
  <si>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</si>
  <si>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</si>
  <si>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</si>
  <si>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</si>
  <si>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</si>
  <si>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</si>
  <si>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</si>
  <si>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</si>
  <si>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</si>
  <si>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</si>
  <si>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</si>
  <si>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</si>
  <si>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</si>
  <si>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</si>
  <si>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</si>
  <si>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</si>
  <si>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</si>
  <si>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</si>
  <si>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</si>
  <si>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</si>
  <si>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</si>
  <si>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</si>
  <si>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</si>
  <si>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</si>
  <si>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</si>
  <si>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</si>
  <si>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</si>
  <si>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</si>
  <si>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</si>
  <si>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</si>
  <si>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</si>
  <si>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</si>
  <si>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</si>
  <si>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</si>
  <si>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</si>
  <si>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</si>
  <si>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</si>
  <si>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</si>
  <si>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</si>
  <si>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</si>
  <si>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</si>
  <si>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</si>
  <si>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</si>
  <si>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</si>
  <si>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</si>
  <si>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</si>
  <si>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</si>
  <si>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</si>
  <si>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</si>
  <si>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</si>
  <si>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</si>
  <si>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</si>
  <si>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</si>
  <si>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</si>
  <si>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</si>
  <si>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</si>
  <si>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</si>
  <si>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</si>
  <si>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</si>
  <si>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</si>
  <si>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</si>
  <si>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</si>
  <si>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</si>
  <si>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</si>
  <si>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</si>
  <si>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</si>
  <si>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</si>
  <si>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</si>
  <si>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</si>
  <si>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</si>
  <si>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</si>
  <si>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</si>
  <si>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</si>
  <si>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</si>
  <si>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</si>
  <si>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</si>
  <si>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</si>
  <si>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</si>
  <si>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</si>
  <si>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</si>
  <si>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</si>
  <si>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</si>
  <si>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</si>
  <si>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</si>
  <si>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</si>
  <si>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</si>
  <si>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</si>
  <si>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</si>
  <si>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</si>
  <si>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</si>
  <si>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</si>
  <si>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</si>
  <si>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</si>
  <si>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</si>
  <si>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</si>
  <si>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</si>
  <si>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</si>
  <si>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</si>
  <si>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</si>
  <si>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</si>
  <si>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</si>
  <si>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</si>
  <si>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</si>
  <si>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</si>
  <si>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</si>
  <si>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</si>
  <si>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</si>
  <si>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</si>
  <si>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</si>
  <si>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</si>
  <si>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</si>
  <si>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</si>
  <si>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</si>
  <si>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</si>
  <si>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</si>
  <si>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</si>
  <si>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</si>
  <si>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</si>
  <si>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</si>
  <si>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</si>
  <si>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</si>
  <si>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</si>
  <si>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</si>
  <si>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</si>
  <si>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</si>
  <si>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</si>
  <si>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</si>
  <si>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</si>
  <si>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</si>
  <si>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</si>
  <si>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</si>
  <si>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</si>
  <si>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</si>
  <si>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</si>
  <si>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</si>
  <si>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</si>
  <si>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</si>
  <si>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</si>
  <si>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</si>
  <si>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</si>
  <si>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</si>
  <si>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</si>
  <si>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</si>
  <si>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</si>
  <si>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</si>
  <si>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</si>
  <si>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</si>
  <si>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</si>
  <si>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</si>
  <si>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</si>
  <si>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</si>
  <si>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</si>
  <si>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</si>
  <si>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</si>
  <si>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</si>
  <si>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</si>
  <si>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</si>
  <si>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</si>
  <si>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</si>
  <si>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</si>
  <si>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</si>
  <si>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</si>
  <si>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</si>
  <si>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</si>
  <si>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</si>
  <si>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</si>
  <si>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</si>
  <si>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</si>
  <si>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</si>
  <si>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</si>
  <si>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</si>
  <si>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</si>
  <si>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</si>
  <si>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</si>
  <si>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</si>
  <si>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</si>
  <si>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</si>
  <si>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</si>
  <si>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</si>
  <si>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</si>
  <si>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</si>
  <si>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</si>
  <si>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</si>
  <si>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</si>
  <si>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</si>
  <si>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</si>
  <si>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</si>
  <si>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</si>
  <si>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</si>
  <si>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</si>
  <si>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</si>
  <si>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</si>
  <si>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</si>
  <si>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</si>
  <si>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</si>
  <si>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</si>
  <si>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</si>
  <si>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</si>
  <si>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</si>
  <si>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</si>
  <si>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</si>
  <si>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</si>
  <si>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</si>
  <si>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</si>
  <si>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</si>
  <si>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</si>
  <si>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</si>
  <si>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</si>
  <si>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</si>
  <si>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</si>
  <si>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</si>
  <si>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</si>
  <si>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</si>
  <si>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</si>
  <si>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</si>
  <si>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</si>
  <si>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</si>
  <si>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</si>
  <si>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</si>
  <si>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</si>
  <si>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</si>
  <si>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</si>
  <si>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</si>
  <si>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</si>
  <si>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</si>
  <si>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</si>
  <si>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</si>
  <si>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</si>
  <si>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</si>
  <si>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</si>
  <si>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</si>
  <si>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</si>
  <si>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</si>
  <si>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</si>
  <si>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</si>
  <si>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</si>
  <si>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</si>
  <si>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</si>
  <si>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</si>
  <si>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</si>
  <si>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</si>
  <si>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</si>
  <si>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</si>
  <si>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</si>
  <si>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</si>
  <si>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</si>
  <si>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</si>
  <si>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</si>
  <si>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</si>
  <si>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</si>
  <si>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</si>
  <si>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</si>
  <si>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</si>
  <si>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</si>
  <si>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</si>
  <si>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</si>
  <si>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</si>
  <si>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</si>
  <si>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</si>
  <si>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</si>
  <si>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</si>
  <si>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</si>
  <si>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</si>
  <si>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</si>
  <si>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</si>
  <si>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</si>
  <si>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</si>
  <si>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</si>
  <si>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</si>
  <si>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</si>
  <si>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</si>
  <si>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</si>
  <si>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</si>
  <si>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</si>
  <si>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</si>
  <si>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</si>
  <si>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</si>
  <si>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</si>
  <si>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</si>
  <si>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</si>
  <si>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</si>
  <si>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</si>
  <si>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</si>
  <si>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</si>
  <si>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</si>
  <si>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</si>
  <si>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</si>
  <si>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</si>
  <si>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</si>
  <si>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</si>
  <si>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</si>
  <si>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</si>
  <si>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</si>
  <si>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</si>
  <si>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</si>
  <si>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</si>
  <si>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</si>
  <si>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</si>
  <si>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</si>
  <si>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</si>
  <si>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</si>
  <si>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</si>
  <si>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</si>
  <si>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</si>
  <si>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</si>
  <si>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</si>
  <si>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</si>
  <si>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</si>
  <si>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</si>
  <si>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</si>
  <si>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</si>
  <si>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</si>
  <si>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</si>
  <si>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</si>
  <si>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</si>
  <si>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</si>
  <si>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</si>
  <si>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</si>
  <si>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</si>
  <si>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</si>
  <si>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</si>
  <si>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</si>
  <si>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</si>
  <si>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</si>
  <si>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</si>
  <si>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</si>
  <si>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</si>
  <si>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</si>
  <si>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</si>
  <si>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</si>
  <si>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</si>
  <si>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</si>
  <si>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</si>
  <si>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</si>
  <si>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</si>
  <si>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</si>
  <si>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</si>
  <si>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</si>
  <si>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</si>
  <si>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</si>
  <si>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</si>
  <si>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</si>
  <si>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</si>
  <si>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</si>
  <si>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</si>
  <si>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</si>
  <si>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</si>
  <si>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</si>
  <si>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</si>
  <si>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</si>
  <si>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</si>
  <si>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</si>
  <si>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</si>
  <si>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</si>
  <si>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</si>
  <si>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</si>
  <si>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</si>
  <si>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</si>
  <si>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</si>
  <si>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</si>
  <si>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</si>
  <si>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</si>
  <si>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</si>
  <si>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</si>
  <si>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</si>
  <si>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</si>
  <si>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</si>
  <si>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</si>
  <si>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</si>
  <si>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</si>
  <si>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</si>
  <si>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</si>
  <si>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</si>
  <si>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</si>
  <si>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</si>
  <si>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</si>
  <si>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</si>
  <si>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</si>
  <si>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</si>
  <si>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</si>
  <si>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</si>
  <si>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</si>
  <si>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</si>
  <si>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</si>
  <si>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</si>
  <si>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</si>
  <si>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</si>
  <si>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</si>
  <si>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</si>
  <si>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</si>
  <si>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</si>
  <si>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</si>
  <si>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</si>
  <si>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</si>
  <si>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</si>
  <si>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</si>
  <si>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</si>
  <si>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</si>
  <si>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</si>
  <si>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</si>
  <si>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</si>
  <si>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</si>
  <si>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</si>
  <si>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</si>
  <si>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</si>
  <si>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</si>
  <si>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</si>
  <si>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</si>
  <si>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</si>
  <si>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</si>
  <si>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</si>
  <si>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</si>
  <si>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</si>
  <si>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</si>
  <si>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</si>
  <si>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</si>
  <si>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</si>
  <si>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</si>
  <si>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</si>
  <si>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</si>
  <si>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</si>
  <si>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</si>
  <si>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</si>
  <si>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</si>
  <si>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</si>
  <si>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</si>
  <si>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</si>
  <si>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</si>
  <si>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</si>
  <si>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</si>
  <si>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</si>
  <si>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</si>
  <si>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</si>
  <si>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</si>
  <si>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</si>
  <si>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</si>
  <si>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</si>
  <si>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</si>
  <si>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</si>
  <si>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</si>
  <si>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</si>
  <si>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</si>
  <si>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</si>
  <si>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</si>
  <si>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</si>
  <si>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</si>
  <si>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</si>
  <si>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</si>
  <si>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</si>
  <si>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</si>
  <si>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</si>
  <si>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</si>
  <si>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</si>
  <si>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</si>
  <si>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</si>
  <si>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</si>
  <si>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</si>
  <si>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</si>
  <si>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</si>
  <si>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</si>
  <si>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</si>
  <si>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</si>
  <si>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</si>
  <si>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</si>
  <si>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</si>
  <si>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</si>
  <si>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</si>
  <si>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</si>
  <si>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</si>
  <si>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</si>
  <si>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</si>
  <si>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</si>
  <si>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</si>
  <si>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</si>
  <si>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</si>
  <si>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</si>
  <si>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</si>
  <si>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</si>
  <si>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</si>
  <si>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</si>
  <si>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</si>
  <si>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</si>
  <si>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</si>
  <si>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</si>
  <si>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</si>
  <si>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</si>
  <si>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</si>
  <si>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</si>
  <si>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</si>
  <si>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</si>
  <si>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</si>
  <si>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</si>
  <si>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</si>
  <si>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</si>
  <si>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</si>
  <si>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</si>
  <si>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</si>
  <si>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</si>
  <si>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</si>
  <si>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</si>
  <si>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</si>
  <si>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</si>
  <si>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</si>
  <si>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</si>
  <si>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</si>
  <si>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</si>
  <si>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</si>
  <si>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</si>
  <si>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</si>
  <si>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</si>
  <si>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</si>
  <si>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</si>
  <si>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</si>
  <si>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</si>
  <si>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</si>
  <si>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</si>
  <si>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</si>
  <si>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</si>
  <si>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</si>
  <si>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</si>
  <si>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</si>
  <si>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</si>
  <si>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</si>
  <si>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</si>
  <si>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</si>
  <si>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</si>
  <si>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</si>
  <si>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</si>
  <si>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</si>
  <si>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</si>
  <si>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</si>
  <si>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</si>
  <si>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</si>
  <si>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</si>
  <si>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</si>
  <si>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</si>
  <si>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</si>
  <si>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</si>
  <si>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</si>
  <si>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</si>
  <si>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</si>
  <si>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</si>
  <si>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</si>
  <si>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</si>
  <si>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</si>
  <si>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</si>
  <si>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</si>
  <si>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</si>
  <si>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</si>
  <si>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</si>
  <si>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</si>
  <si>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</si>
  <si>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</si>
  <si>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</si>
  <si>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</si>
  <si>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</si>
  <si>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</si>
  <si>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</si>
  <si>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</si>
  <si>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</si>
  <si>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</si>
  <si>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</si>
  <si>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</si>
  <si>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</si>
  <si>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</si>
  <si>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</si>
  <si>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</si>
  <si>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</si>
  <si>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</si>
  <si>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</si>
  <si>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</si>
  <si>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</si>
  <si>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</si>
  <si>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</si>
  <si>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</si>
  <si>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</si>
  <si>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</si>
  <si>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</si>
  <si>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</si>
  <si>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</si>
  <si>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</si>
  <si>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</si>
  <si>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</si>
  <si>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</si>
  <si>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</si>
  <si>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</si>
  <si>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</si>
  <si>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</si>
  <si>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</si>
  <si>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</si>
  <si>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</si>
  <si>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</si>
  <si>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</si>
  <si>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</si>
  <si>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</si>
  <si>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</si>
  <si>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</si>
  <si>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</si>
  <si>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</si>
  <si>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</si>
  <si>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</si>
  <si>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</si>
  <si>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</si>
  <si>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</si>
  <si>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</si>
  <si>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</si>
  <si>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</si>
  <si>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</si>
  <si>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</si>
  <si>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</si>
  <si>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</si>
  <si>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</si>
  <si>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</si>
  <si>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</si>
  <si>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</si>
  <si>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</si>
  <si>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</si>
  <si>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</si>
  <si>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</si>
  <si>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</si>
  <si>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</si>
  <si>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</si>
  <si>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</si>
  <si>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</si>
  <si>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</si>
  <si>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</si>
  <si>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</si>
  <si>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</si>
  <si>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</si>
  <si>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</si>
  <si>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</si>
  <si>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</si>
  <si>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</si>
  <si>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</si>
  <si>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</si>
  <si>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</si>
  <si>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</si>
  <si>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</si>
  <si>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</si>
  <si>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</si>
  <si>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</si>
  <si>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</si>
  <si>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</si>
  <si>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</si>
  <si>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</si>
  <si>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</si>
  <si>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</si>
  <si>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</si>
  <si>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</si>
  <si>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</si>
  <si>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</si>
  <si>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</si>
  <si>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</si>
  <si>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</si>
  <si>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</si>
  <si>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</si>
  <si>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</si>
  <si>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</si>
  <si>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</si>
  <si>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</si>
  <si>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</si>
  <si>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</si>
  <si>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</si>
  <si>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</si>
  <si>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</si>
  <si>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</si>
  <si>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</si>
  <si>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</si>
  <si>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</si>
  <si>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</si>
  <si>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</si>
  <si>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</si>
  <si>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</si>
  <si>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</si>
  <si>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</si>
  <si>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</si>
  <si>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</si>
  <si>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</si>
  <si>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</si>
  <si>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</si>
  <si>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</si>
  <si>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</si>
  <si>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</si>
  <si>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</si>
  <si>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</si>
  <si>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</si>
  <si>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</si>
  <si>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</si>
  <si>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</si>
  <si>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</si>
  <si>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</si>
  <si>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</si>
  <si>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</si>
  <si>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</si>
  <si>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</si>
  <si>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</si>
  <si>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</si>
  <si>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</si>
  <si>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</si>
  <si>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</si>
  <si>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</si>
  <si>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</si>
  <si>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</si>
  <si>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</si>
  <si>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</si>
  <si>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</si>
  <si>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</si>
  <si>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</si>
  <si>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</si>
  <si>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</si>
  <si>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</si>
  <si>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</si>
  <si>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</si>
  <si>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</si>
  <si>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</si>
  <si>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</si>
  <si>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</si>
  <si>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</si>
  <si>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</si>
  <si>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</si>
  <si>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</si>
  <si>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</si>
  <si>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</si>
  <si>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</si>
  <si>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</si>
  <si>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</si>
  <si>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</si>
  <si>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</si>
  <si>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</si>
  <si>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</si>
  <si>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</si>
  <si>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</si>
  <si>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</si>
  <si>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</si>
  <si>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</si>
  <si>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</si>
  <si>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</si>
  <si>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</si>
  <si>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</si>
  <si>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</si>
  <si>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</si>
  <si>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</si>
  <si>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</si>
  <si>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</si>
  <si>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</si>
  <si>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</si>
  <si>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</si>
  <si>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</si>
  <si>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</si>
  <si>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</si>
  <si>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</si>
  <si>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</si>
  <si>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</si>
  <si>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</si>
  <si>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</si>
  <si>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</si>
  <si>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</si>
  <si>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</si>
  <si>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</si>
  <si>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</si>
  <si>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</si>
  <si>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</si>
  <si>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</si>
  <si>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</si>
  <si>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</si>
  <si>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</si>
  <si>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</si>
  <si>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</si>
  <si>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</si>
  <si>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</si>
  <si>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</si>
  <si>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</si>
  <si>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</si>
  <si>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</si>
  <si>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</si>
  <si>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</si>
  <si>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</si>
  <si>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</si>
  <si>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</si>
  <si>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</si>
  <si>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</si>
  <si>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</si>
  <si>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</si>
  <si>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</si>
  <si>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</si>
  <si>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</si>
  <si>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</si>
  <si>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</si>
  <si>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</si>
  <si>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</si>
  <si>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</si>
  <si>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</si>
  <si>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</si>
  <si>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</si>
  <si>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</si>
  <si>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</si>
  <si>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</si>
  <si>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</si>
  <si>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</si>
  <si>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</si>
  <si>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</si>
  <si>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</si>
  <si>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</si>
  <si>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</si>
  <si>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</si>
  <si>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</si>
  <si>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</si>
  <si>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</si>
  <si>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</si>
  <si>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</si>
  <si>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</si>
  <si>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</si>
  <si>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</si>
  <si>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</si>
  <si>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</si>
  <si>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</si>
  <si>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</si>
  <si>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</si>
  <si>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</si>
  <si>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</si>
  <si>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</si>
  <si>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</si>
  <si>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</si>
  <si>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</si>
  <si>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</si>
  <si>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</si>
  <si>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</si>
  <si>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</si>
  <si>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</si>
  <si>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</si>
  <si>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</si>
  <si>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</si>
  <si>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</si>
  <si>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</si>
  <si>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</si>
  <si>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</si>
  <si>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</si>
  <si>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</si>
  <si>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</si>
  <si>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</si>
  <si>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</si>
  <si>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</si>
  <si>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</si>
  <si>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</si>
  <si>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</si>
  <si>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</si>
  <si>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</si>
  <si>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</si>
  <si>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</si>
  <si>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</si>
  <si>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</si>
  <si>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</si>
  <si>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</si>
  <si>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</si>
  <si>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</si>
  <si>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</si>
  <si>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</si>
  <si>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</si>
  <si>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</si>
  <si>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</si>
  <si>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</si>
  <si>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</si>
  <si>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</si>
  <si>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</si>
  <si>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</si>
  <si>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</si>
  <si>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</si>
  <si>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</si>
  <si>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</si>
  <si>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</si>
  <si>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</si>
  <si>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</si>
  <si>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</si>
  <si>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</si>
  <si>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</si>
  <si>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</si>
  <si>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</si>
  <si>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</si>
  <si>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</si>
  <si>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</si>
  <si>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</si>
  <si>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</si>
  <si>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</si>
  <si>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</si>
  <si>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</si>
  <si>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</si>
  <si>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</si>
  <si>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</si>
  <si>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</si>
  <si>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</si>
  <si>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</si>
  <si>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</si>
  <si>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</si>
  <si>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</si>
  <si>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</si>
  <si>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</si>
  <si>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</si>
  <si>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</si>
  <si>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</si>
  <si>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</si>
  <si>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</si>
  <si>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</si>
  <si>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</si>
  <si>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</si>
  <si>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</si>
  <si>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</si>
  <si>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</si>
  <si>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</si>
  <si>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</si>
  <si>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</si>
  <si>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</si>
  <si>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</si>
  <si>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</si>
  <si>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</si>
  <si>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</si>
  <si>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</si>
  <si>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</si>
  <si>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</si>
  <si>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</si>
  <si>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</si>
  <si>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</si>
  <si>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</si>
  <si>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</si>
  <si>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</si>
  <si>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</si>
  <si>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</si>
  <si>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</si>
  <si>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</si>
  <si>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</si>
  <si>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</si>
  <si>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</si>
  <si>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</si>
  <si>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</si>
  <si>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</si>
  <si>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</si>
  <si>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</si>
  <si>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</si>
  <si>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</si>
  <si>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</si>
  <si>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</si>
  <si>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</si>
  <si>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</si>
  <si>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</si>
  <si>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</si>
  <si>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</si>
  <si>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</si>
  <si>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</si>
  <si>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</si>
  <si>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</si>
  <si>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</si>
  <si>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</si>
  <si>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</si>
  <si>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</si>
  <si>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</si>
  <si>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</si>
  <si>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</si>
  <si>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</si>
  <si>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</si>
  <si>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</si>
  <si>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</si>
  <si>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</si>
  <si>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</si>
  <si>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</si>
  <si>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</si>
  <si>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</si>
  <si>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</si>
  <si>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</si>
  <si>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</si>
  <si>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</si>
  <si>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</si>
  <si>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</si>
  <si>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</si>
  <si>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</si>
  <si>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</si>
  <si>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</si>
  <si>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</si>
  <si>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</si>
  <si>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</si>
  <si>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</si>
  <si>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</si>
  <si>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</si>
  <si>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</si>
  <si>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</si>
  <si>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</si>
  <si>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</si>
  <si>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</si>
  <si>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</si>
  <si>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</si>
  <si>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</si>
  <si>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</si>
  <si>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</si>
  <si>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</si>
  <si>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</si>
  <si>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</si>
  <si>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</si>
  <si>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</si>
  <si>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</si>
  <si>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</si>
  <si>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</si>
  <si>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</si>
  <si>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</si>
  <si>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</si>
  <si>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</si>
  <si>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</si>
  <si>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</si>
  <si>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</si>
  <si>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</si>
  <si>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</si>
  <si>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</si>
  <si>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</si>
  <si>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</si>
  <si>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</si>
  <si>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</si>
  <si>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</si>
  <si>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</si>
  <si>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</si>
  <si>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</si>
  <si>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</si>
  <si>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</si>
  <si>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</si>
  <si>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</si>
  <si>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</si>
  <si>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</si>
  <si>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</si>
  <si>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</si>
  <si>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</si>
  <si>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</si>
  <si>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</si>
  <si>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</si>
  <si>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</si>
  <si>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</si>
  <si>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</si>
  <si>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</si>
  <si>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</si>
  <si>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</si>
  <si>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</si>
  <si>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</si>
  <si>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</si>
  <si>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</si>
  <si>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</si>
  <si>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</si>
  <si>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</si>
  <si>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</si>
  <si>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</si>
  <si>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</si>
  <si>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</si>
  <si>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</si>
  <si>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</si>
  <si>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</si>
  <si>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</si>
  <si>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</si>
  <si>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</si>
  <si>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</si>
  <si>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</si>
  <si>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</si>
  <si>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</si>
  <si>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</si>
  <si>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</si>
  <si>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</si>
  <si>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</si>
  <si>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</si>
  <si>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</si>
  <si>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</si>
  <si>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</si>
  <si>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</si>
  <si>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</si>
  <si>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</si>
  <si>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</si>
  <si>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</si>
  <si>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</si>
  <si>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</si>
  <si>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</si>
  <si>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</si>
  <si>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</si>
  <si>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</si>
  <si>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</si>
  <si>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</si>
  <si>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</si>
  <si>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</si>
  <si>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</si>
  <si>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</si>
  <si>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</si>
  <si>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</si>
  <si>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</si>
  <si>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</si>
  <si>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</si>
  <si>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</si>
  <si>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</si>
  <si>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</si>
  <si>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</si>
  <si>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</si>
  <si>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</si>
  <si>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</si>
  <si>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</si>
  <si>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</si>
  <si>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</si>
  <si>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</si>
  <si>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</si>
  <si>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</si>
  <si>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</si>
  <si>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</si>
  <si>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</si>
  <si>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</si>
  <si>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</si>
  <si>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</si>
  <si>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</si>
  <si>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</si>
  <si>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</si>
  <si>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</si>
  <si>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</si>
  <si>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</si>
  <si>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</si>
  <si>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</si>
  <si>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</si>
  <si>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</si>
  <si>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</si>
  <si>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</si>
  <si>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</si>
  <si>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</si>
  <si>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</si>
  <si>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</si>
  <si>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</si>
  <si>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</si>
  <si>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</si>
  <si>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</si>
  <si>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</si>
  <si>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</si>
  <si>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</si>
  <si>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</si>
  <si>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</si>
  <si>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</si>
  <si>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</si>
  <si>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</si>
  <si>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</si>
  <si>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</si>
  <si>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</si>
  <si>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</si>
  <si>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</si>
  <si>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</si>
  <si>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</si>
  <si>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</si>
  <si>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</si>
  <si>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</si>
  <si>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</si>
  <si>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</si>
  <si>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</si>
  <si>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</si>
  <si>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</si>
  <si>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</si>
  <si>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</si>
  <si>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</si>
  <si>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</si>
  <si>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</si>
  <si>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</si>
  <si>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</si>
  <si>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</si>
  <si>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</si>
  <si>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</si>
  <si>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</si>
  <si>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</si>
  <si>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</si>
  <si>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</si>
  <si>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</si>
  <si>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</si>
  <si>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</si>
  <si>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</si>
  <si>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</si>
  <si>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</si>
  <si>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</si>
  <si>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</si>
  <si>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</si>
  <si>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</si>
  <si>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</si>
  <si>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</si>
  <si>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</si>
  <si>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</si>
  <si>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</si>
  <si>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</si>
  <si>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</si>
  <si>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</si>
  <si>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</si>
  <si>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</si>
  <si>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</si>
  <si>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</si>
  <si>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</si>
  <si>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</si>
  <si>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</si>
  <si>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</si>
  <si>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</si>
  <si>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</si>
  <si>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</si>
  <si>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</si>
  <si>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</si>
  <si>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</si>
  <si>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</si>
  <si>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</si>
  <si>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</si>
  <si>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</si>
  <si>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</si>
  <si>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</si>
  <si>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</si>
  <si>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</si>
  <si>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</si>
  <si>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</si>
  <si>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</si>
  <si>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</si>
  <si>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</si>
  <si>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</si>
  <si>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</si>
  <si>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</si>
  <si>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</si>
  <si>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</si>
  <si>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</si>
  <si>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</si>
  <si>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</si>
  <si>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</si>
  <si>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</si>
  <si>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</si>
  <si>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</si>
  <si>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</si>
  <si>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</si>
  <si>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</si>
  <si>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</si>
  <si>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</si>
  <si>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</si>
  <si>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</si>
  <si>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</si>
  <si>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</si>
  <si>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</si>
  <si>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</si>
  <si>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</si>
  <si>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</si>
  <si>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</si>
  <si>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</si>
  <si>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</si>
  <si>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</si>
  <si>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</si>
  <si>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</si>
  <si>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</si>
  <si>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</si>
  <si>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</si>
  <si>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</si>
  <si>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</si>
  <si>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</si>
  <si>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</si>
  <si>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</si>
  <si>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</si>
  <si>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</si>
  <si>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</si>
  <si>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</si>
  <si>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</si>
  <si>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</si>
  <si>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</si>
  <si>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</si>
  <si>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</si>
  <si>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</si>
  <si>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</si>
  <si>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</si>
  <si>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</si>
  <si>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</si>
  <si>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</si>
  <si>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</si>
  <si>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</si>
  <si>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</si>
  <si>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</si>
  <si>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</si>
  <si>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</si>
  <si>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</si>
  <si>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</si>
  <si>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</si>
  <si>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</si>
  <si>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</si>
  <si>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</si>
  <si>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</si>
  <si>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</si>
  <si>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</si>
  <si>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</si>
  <si>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</si>
  <si>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</si>
  <si>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</si>
  <si>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</si>
  <si>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</si>
  <si>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</si>
  <si>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</si>
  <si>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</si>
  <si>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</si>
  <si>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</si>
  <si>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</si>
  <si>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</si>
  <si>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</si>
  <si>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</si>
  <si>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</si>
  <si>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</si>
  <si>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</si>
  <si>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</si>
  <si>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</si>
  <si>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</si>
  <si>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</si>
  <si>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</si>
  <si>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</si>
  <si>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</si>
  <si>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</si>
  <si>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</si>
  <si>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</si>
  <si>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</si>
  <si>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</si>
  <si>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</si>
  <si>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</si>
  <si>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</si>
  <si>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</si>
  <si>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</si>
  <si>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</si>
  <si>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</si>
  <si>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</si>
  <si>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</si>
  <si>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</si>
  <si>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</si>
  <si>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</si>
  <si>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</si>
  <si>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</si>
  <si>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</si>
  <si>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</si>
  <si>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</si>
  <si>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</si>
  <si>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</si>
  <si>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</si>
  <si>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</si>
  <si>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</si>
  <si>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</si>
  <si>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</si>
  <si>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</si>
  <si>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</si>
  <si>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</si>
  <si>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</si>
  <si>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</si>
  <si>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</si>
  <si>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</si>
  <si>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</si>
  <si>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</si>
  <si>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</si>
  <si>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</si>
  <si>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</si>
  <si>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</si>
  <si>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</si>
  <si>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</si>
  <si>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</si>
  <si>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</si>
  <si>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</si>
  <si>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</si>
  <si>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</si>
  <si>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</si>
  <si>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</si>
  <si>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</si>
  <si>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</si>
  <si>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</si>
  <si>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</si>
  <si>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</si>
  <si>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</si>
  <si>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</si>
  <si>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</si>
  <si>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</si>
  <si>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</si>
  <si>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</si>
  <si>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</si>
  <si>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</si>
  <si>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</si>
  <si>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</si>
  <si>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</si>
  <si>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</si>
  <si>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</si>
  <si>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</si>
  <si>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</si>
  <si>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</si>
  <si>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</si>
  <si>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</si>
  <si>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</si>
  <si>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</si>
  <si>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</si>
  <si>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</si>
  <si>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</si>
  <si>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</si>
  <si>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</si>
  <si>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</si>
  <si>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</si>
  <si>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</si>
  <si>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</si>
  <si>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</si>
  <si>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</si>
  <si>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</si>
  <si>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</si>
  <si>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</si>
  <si>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</si>
  <si>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</si>
  <si>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</si>
  <si>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</si>
  <si>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</si>
  <si>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</si>
  <si>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</si>
  <si>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</si>
  <si>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</si>
  <si>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</si>
  <si>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</si>
  <si>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</si>
  <si>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</si>
  <si>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</si>
  <si>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</si>
  <si>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</si>
  <si>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</si>
  <si>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</si>
  <si>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</si>
  <si>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</si>
  <si>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</si>
  <si>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</si>
  <si>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</si>
  <si>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</si>
  <si>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</si>
  <si>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</si>
  <si>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</si>
  <si>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</si>
  <si>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</si>
  <si>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</si>
  <si>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</si>
  <si>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</si>
  <si>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</si>
  <si>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</si>
  <si>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</si>
  <si>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</si>
  <si>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</si>
  <si>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</si>
  <si>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</si>
  <si>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</si>
  <si>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</si>
  <si>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</si>
  <si>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</si>
  <si>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</si>
  <si>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</si>
  <si>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</si>
  <si>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</si>
  <si>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</si>
  <si>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</si>
  <si>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</si>
  <si>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</si>
  <si>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</si>
  <si>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</si>
  <si>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</si>
  <si>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</si>
  <si>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</si>
  <si>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</si>
  <si>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</si>
  <si>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</si>
  <si>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</si>
  <si>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</si>
  <si>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</si>
  <si>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</si>
  <si>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</si>
  <si>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</si>
  <si>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</si>
  <si>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</si>
  <si>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</si>
  <si>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</si>
  <si>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</si>
  <si>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</si>
  <si>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</si>
  <si>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</si>
  <si>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</si>
  <si>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</si>
  <si>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</si>
  <si>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</si>
  <si>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</si>
  <si>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</si>
  <si>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</si>
  <si>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</si>
  <si>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</si>
  <si>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</si>
  <si>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</si>
  <si>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</si>
  <si>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</si>
  <si>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</si>
  <si>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</si>
  <si>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</si>
  <si>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</si>
  <si>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</si>
  <si>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</si>
  <si>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</si>
  <si>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</si>
  <si>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</si>
  <si>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</si>
  <si>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</si>
  <si>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</si>
  <si>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</si>
  <si>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</si>
  <si>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</si>
  <si>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</si>
  <si>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</si>
  <si>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</si>
  <si>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</si>
  <si>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</si>
  <si>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</si>
  <si>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</si>
  <si>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</si>
  <si>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</si>
  <si>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</si>
  <si>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</si>
  <si>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</si>
  <si>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</si>
  <si>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</si>
  <si>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</si>
  <si>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</si>
  <si>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</si>
  <si>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</si>
  <si>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</si>
  <si>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</si>
  <si>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</si>
  <si>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</si>
  <si>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</si>
  <si>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</si>
  <si>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</si>
  <si>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</si>
  <si>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</si>
  <si>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</si>
  <si>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</si>
  <si>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</si>
  <si>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</si>
  <si>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</si>
  <si>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</si>
  <si>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</si>
  <si>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</si>
  <si>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</si>
  <si>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</si>
  <si>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</si>
  <si>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</si>
  <si>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</si>
  <si>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</si>
  <si>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</si>
  <si>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</si>
  <si>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</si>
  <si>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</si>
  <si>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</si>
  <si>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</si>
  <si>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</si>
  <si>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</si>
  <si>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</si>
  <si>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</si>
  <si>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</si>
  <si>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</si>
  <si>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</si>
  <si>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</si>
  <si>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</si>
  <si>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</si>
  <si>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</si>
  <si>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</si>
  <si>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</si>
  <si>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</si>
  <si>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</si>
  <si>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</si>
  <si>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</si>
  <si>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</si>
  <si>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</si>
  <si>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</si>
  <si>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</si>
  <si>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</si>
  <si>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</si>
  <si>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</si>
  <si>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</si>
  <si>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</si>
  <si>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</si>
  <si>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</si>
  <si>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</si>
  <si>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</si>
  <si>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</si>
  <si>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</si>
  <si>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</si>
  <si>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</si>
  <si>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</si>
  <si>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</si>
  <si>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</si>
  <si>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</si>
  <si>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</si>
  <si>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</si>
  <si>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</si>
  <si>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</si>
  <si>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</si>
  <si>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</si>
  <si>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</si>
  <si>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</si>
  <si>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</si>
  <si>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</si>
  <si>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</si>
  <si>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</si>
  <si>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</si>
  <si>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</si>
  <si>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</si>
  <si>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</si>
  <si>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</si>
  <si>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</si>
  <si>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</si>
  <si>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</si>
  <si>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</si>
  <si>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</si>
  <si>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</si>
  <si>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</si>
  <si>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</si>
  <si>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</si>
  <si>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</si>
  <si>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</si>
  <si>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</si>
  <si>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</si>
  <si>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</si>
  <si>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</si>
  <si>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</si>
  <si>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</si>
  <si>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</si>
  <si>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</si>
  <si>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</si>
  <si>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</si>
  <si>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</si>
  <si>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</si>
  <si>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</si>
  <si>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</si>
  <si>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</si>
  <si>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</si>
  <si>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</si>
  <si>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</si>
  <si>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</si>
  <si>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</si>
  <si>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</si>
  <si>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</si>
  <si>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</si>
  <si>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</si>
  <si>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</si>
  <si>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</si>
  <si>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</si>
  <si>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</si>
  <si>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</si>
  <si>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</si>
  <si>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</si>
  <si>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</si>
  <si>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</si>
  <si>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</si>
  <si>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</si>
  <si>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</si>
  <si>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</si>
  <si>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</si>
  <si>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</si>
  <si>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</si>
  <si>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</si>
  <si>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</si>
  <si>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</si>
  <si>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</si>
  <si>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</si>
  <si>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</si>
  <si>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</si>
  <si>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</si>
  <si>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</si>
  <si>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</si>
  <si>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</si>
  <si>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</si>
  <si>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</si>
  <si>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</si>
  <si>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</si>
  <si>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</si>
  <si>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</si>
  <si>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</si>
  <si>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</si>
  <si>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</si>
  <si>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</si>
  <si>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</si>
  <si>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</si>
  <si>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</si>
  <si>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</si>
  <si>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</si>
  <si>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</si>
  <si>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</si>
  <si>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</si>
  <si>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</si>
  <si>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</si>
  <si>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</si>
  <si>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</si>
  <si>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</si>
  <si>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</si>
  <si>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</si>
  <si>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</si>
  <si>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</si>
  <si>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</si>
  <si>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</si>
  <si>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</si>
  <si>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</si>
  <si>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</si>
  <si>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</si>
  <si>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</si>
  <si>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</si>
  <si>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</si>
  <si>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</si>
  <si>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</si>
  <si>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</si>
  <si>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</si>
  <si>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</si>
  <si>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</si>
  <si>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</si>
  <si>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</si>
  <si>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</si>
  <si>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</si>
  <si>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</si>
  <si>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</si>
  <si>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</si>
  <si>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</si>
  <si>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</si>
  <si>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</si>
  <si>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</si>
  <si>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</si>
  <si>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</si>
  <si>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</si>
  <si>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</si>
  <si>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</si>
  <si>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</si>
  <si>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</si>
  <si>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</si>
  <si>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</si>
  <si>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</si>
  <si>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</si>
  <si>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</si>
  <si>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</si>
  <si>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</si>
  <si>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</si>
  <si>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</si>
  <si>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</si>
  <si>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</si>
  <si>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</si>
  <si>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</si>
  <si>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</si>
  <si>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</si>
  <si>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</si>
  <si>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</si>
  <si>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</si>
  <si>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</si>
  <si>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</si>
  <si>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</si>
  <si>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</si>
  <si>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</si>
  <si>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</si>
  <si>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</si>
  <si>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</si>
  <si>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</si>
  <si>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</si>
  <si>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</si>
  <si>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</si>
  <si>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</si>
  <si>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</si>
  <si>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</si>
  <si>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</si>
  <si>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</si>
  <si>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</si>
  <si>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</si>
  <si>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</si>
  <si>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</si>
  <si>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</si>
  <si>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</si>
  <si>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</si>
  <si>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</si>
  <si>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</si>
  <si>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</si>
  <si>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</si>
  <si>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</si>
  <si>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</si>
  <si>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</si>
  <si>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</si>
  <si>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</si>
  <si>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</si>
  <si>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</si>
  <si>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</si>
  <si>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</si>
  <si>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</si>
  <si>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</si>
  <si>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</si>
  <si>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</si>
  <si>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</si>
  <si>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</si>
  <si>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</si>
  <si>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</si>
  <si>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</si>
  <si>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</si>
  <si>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</si>
  <si>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</si>
  <si>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</si>
  <si>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</si>
  <si>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</si>
  <si>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</si>
  <si>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</si>
  <si>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</si>
  <si>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</si>
  <si>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</si>
  <si>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</si>
  <si>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</si>
  <si>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</si>
  <si>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</si>
  <si>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</si>
  <si>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</si>
  <si>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</si>
  <si>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</si>
  <si>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</si>
  <si>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</si>
  <si>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</si>
  <si>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</si>
  <si>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</si>
  <si>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</si>
  <si>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</si>
  <si>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</si>
  <si>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</si>
  <si>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</si>
  <si>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</si>
  <si>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</si>
  <si>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</si>
  <si>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</si>
  <si>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</si>
  <si>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</si>
  <si>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</si>
  <si>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</si>
  <si>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</si>
  <si>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</si>
  <si>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</si>
  <si>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</si>
  <si>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</si>
  <si>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</si>
  <si>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</si>
  <si>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</si>
  <si>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</si>
  <si>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</si>
  <si>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</si>
  <si>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</si>
  <si>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</si>
  <si>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</si>
  <si>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</si>
  <si>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</si>
  <si>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</si>
  <si>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</si>
  <si>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</si>
  <si>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</si>
  <si>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</si>
  <si>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</si>
  <si>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</si>
  <si>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</si>
  <si>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</si>
  <si>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</si>
  <si>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</si>
  <si>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</si>
  <si>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</si>
  <si>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</si>
  <si>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</si>
  <si>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</si>
  <si>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</si>
  <si>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</si>
  <si>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</si>
  <si>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</si>
  <si>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</si>
  <si>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</si>
  <si>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</si>
  <si>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</si>
  <si>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</si>
  <si>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</si>
  <si>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</si>
  <si>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</si>
  <si>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</si>
  <si>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</si>
  <si>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</si>
  <si>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</si>
  <si>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</si>
  <si>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</si>
  <si>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</si>
  <si>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</si>
  <si>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</si>
  <si>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</si>
  <si>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</si>
  <si>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</si>
  <si>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</si>
  <si>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</si>
  <si>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</si>
  <si>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</si>
  <si>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</si>
  <si>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</si>
  <si>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</si>
  <si>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</si>
  <si>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</si>
  <si>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</si>
  <si>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</si>
  <si>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</si>
  <si>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</si>
  <si>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</si>
  <si>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</si>
  <si>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</si>
  <si>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</si>
  <si>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</si>
  <si>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</si>
  <si>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</si>
  <si>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</si>
  <si>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</si>
  <si>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</si>
  <si>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</si>
  <si>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</si>
  <si>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</si>
  <si>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</si>
  <si>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</si>
  <si>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</si>
  <si>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</si>
  <si>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</si>
  <si>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</si>
  <si>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</si>
  <si>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</si>
  <si>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</si>
  <si>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</si>
  <si>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</si>
  <si>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</si>
  <si>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</si>
  <si>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</si>
  <si>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</si>
  <si>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</si>
  <si>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</si>
  <si>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</si>
  <si>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</si>
  <si>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</si>
  <si>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</si>
  <si>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</si>
  <si>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</si>
  <si>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</si>
  <si>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</si>
  <si>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</si>
  <si>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</si>
  <si>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</si>
  <si>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</si>
  <si>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</si>
  <si>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</si>
  <si>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</si>
  <si>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</si>
  <si>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</si>
  <si>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</si>
  <si>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</si>
  <si>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</si>
  <si>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</si>
  <si>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</si>
  <si>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</si>
  <si>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</si>
  <si>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</si>
  <si>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</si>
  <si>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</si>
  <si>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</si>
  <si>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</si>
  <si>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</si>
  <si>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</si>
  <si>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</si>
  <si>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</si>
  <si>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</si>
  <si>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</si>
  <si>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</si>
  <si>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</si>
  <si>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</si>
  <si>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</si>
  <si>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</si>
  <si>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</si>
  <si>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</si>
  <si>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</si>
  <si>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</si>
  <si>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</si>
  <si>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</si>
  <si>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</si>
  <si>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</si>
  <si>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</si>
  <si>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</si>
  <si>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</si>
  <si>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</si>
  <si>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</si>
  <si>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</si>
  <si>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</si>
  <si>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</si>
  <si>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</si>
  <si>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</si>
  <si>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</si>
  <si>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</si>
  <si>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</si>
  <si>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</si>
  <si>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</si>
  <si>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</si>
  <si>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</si>
  <si>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</si>
  <si>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</si>
  <si>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</si>
  <si>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</si>
  <si>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</si>
  <si>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</si>
  <si>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</si>
  <si>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</si>
  <si>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</si>
  <si>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</si>
  <si>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</si>
  <si>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</si>
  <si>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</si>
  <si>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</si>
  <si>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</si>
  <si>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</si>
  <si>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</si>
  <si>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</si>
  <si>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</si>
  <si>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</si>
  <si>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</si>
  <si>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</si>
  <si>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</si>
  <si>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</si>
  <si>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</si>
  <si>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</si>
  <si>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</si>
  <si>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</si>
  <si>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</si>
  <si>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</si>
  <si>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</si>
  <si>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</si>
  <si>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</si>
  <si>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</si>
  <si>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</si>
  <si>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</si>
  <si>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</si>
  <si>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</si>
  <si>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</si>
  <si>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</si>
  <si>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</si>
  <si>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</si>
  <si>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</si>
  <si>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</si>
  <si>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</si>
  <si>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</si>
  <si>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</si>
  <si>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</si>
  <si>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</si>
  <si>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</si>
  <si>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</si>
  <si>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</si>
  <si>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</si>
  <si>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</si>
  <si>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</si>
  <si>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</si>
  <si>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</si>
  <si>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</si>
  <si>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</si>
  <si>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</si>
  <si>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</si>
  <si>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</si>
  <si>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</si>
  <si>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</si>
  <si>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</si>
  <si>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</si>
  <si>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</si>
  <si>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</si>
  <si>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</si>
  <si>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</si>
  <si>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</si>
  <si>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</si>
  <si>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</si>
  <si>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</si>
  <si>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</si>
  <si>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</si>
  <si>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</si>
  <si>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</si>
  <si>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</si>
  <si>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</si>
  <si>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</si>
  <si>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</si>
  <si>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</si>
  <si>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</si>
  <si>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</si>
  <si>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</si>
  <si>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</si>
  <si>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</si>
  <si>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</si>
  <si>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</si>
  <si>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</si>
  <si>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</si>
  <si>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</si>
  <si>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</si>
  <si>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</si>
  <si>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</si>
  <si>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</si>
  <si>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</si>
  <si>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</si>
  <si>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</si>
  <si>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</si>
  <si>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</si>
  <si>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</si>
  <si>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</si>
  <si>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</si>
  <si>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</si>
  <si>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</si>
  <si>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</si>
  <si>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</si>
  <si>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</si>
  <si>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</si>
  <si>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</si>
  <si>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</si>
  <si>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</si>
  <si>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</si>
  <si>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</si>
  <si>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</si>
  <si>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</si>
  <si>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</si>
  <si>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</si>
  <si>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</si>
  <si>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</si>
  <si>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</si>
  <si>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</si>
  <si>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</si>
  <si>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</si>
  <si>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</si>
  <si>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</si>
  <si>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</si>
  <si>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</si>
  <si>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</si>
  <si>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</si>
  <si>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</si>
  <si>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</si>
  <si>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</si>
  <si>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</si>
  <si>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</si>
  <si>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</si>
  <si>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</si>
  <si>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</si>
  <si>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</si>
  <si>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</si>
  <si>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</si>
  <si>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</si>
  <si>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</si>
  <si>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</si>
  <si>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</si>
  <si>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</si>
  <si>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</si>
  <si>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</si>
  <si>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</si>
  <si>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</si>
  <si>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</si>
  <si>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</si>
  <si>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</si>
  <si>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</si>
  <si>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</si>
  <si>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</si>
  <si>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</si>
  <si>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</si>
  <si>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</si>
  <si>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</si>
  <si>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</si>
  <si>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</si>
  <si>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</si>
  <si>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</si>
  <si>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</si>
  <si>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</si>
  <si>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</si>
  <si>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</si>
  <si>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</si>
  <si>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</si>
  <si>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</si>
  <si>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</si>
  <si>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</si>
  <si>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</si>
  <si>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</si>
  <si>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</si>
  <si>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</si>
  <si>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</si>
  <si>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</si>
  <si>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</si>
  <si>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</si>
  <si>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</si>
  <si>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</si>
  <si>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</si>
  <si>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</si>
  <si>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</si>
  <si>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</si>
  <si>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</si>
  <si>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</si>
  <si>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</si>
  <si>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</si>
  <si>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</si>
  <si>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</si>
  <si>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</si>
  <si>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</si>
  <si>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</si>
  <si>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</si>
  <si>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</si>
  <si>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</si>
  <si>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</si>
  <si>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</si>
  <si>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</si>
  <si>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</si>
  <si>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</si>
  <si>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</si>
  <si>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</si>
  <si>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</si>
  <si>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</si>
  <si>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</si>
  <si>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</si>
  <si>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</si>
  <si>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</si>
  <si>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</si>
  <si>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</si>
  <si>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</si>
  <si>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</si>
  <si>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</si>
  <si>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</si>
  <si>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</si>
  <si>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</si>
  <si>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</si>
  <si>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</si>
  <si>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</si>
  <si>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</si>
  <si>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</si>
  <si>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</si>
  <si>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</si>
  <si>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</si>
  <si>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</si>
  <si>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</si>
  <si>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</si>
  <si>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</si>
  <si>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</si>
  <si>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</si>
  <si>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</si>
  <si>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</si>
  <si>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</si>
  <si>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</si>
  <si>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</si>
  <si>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</si>
  <si>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</si>
  <si>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</si>
  <si>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</si>
  <si>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</si>
  <si>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</si>
  <si>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</si>
  <si>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</si>
  <si>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</si>
  <si>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</si>
  <si>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</si>
  <si>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</si>
  <si>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</si>
  <si>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</si>
  <si>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</si>
  <si>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</si>
  <si>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</si>
  <si>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</si>
  <si>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</si>
  <si>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</si>
  <si>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</si>
  <si>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</si>
  <si>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</si>
  <si>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</si>
  <si>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</si>
  <si>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</si>
  <si>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</si>
  <si>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</si>
  <si>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</si>
  <si>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</si>
  <si>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</si>
  <si>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</si>
  <si>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</si>
  <si>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</si>
  <si>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</si>
  <si>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</si>
  <si>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</si>
  <si>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</si>
  <si>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</si>
  <si>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</si>
  <si>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</si>
  <si>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</si>
  <si>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</si>
  <si>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</si>
  <si>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</si>
  <si>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</si>
  <si>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</si>
  <si>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</si>
  <si>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</si>
  <si>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</si>
  <si>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</si>
  <si>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</si>
  <si>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</si>
  <si>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</si>
  <si>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</si>
  <si>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</si>
  <si>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</si>
  <si>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</si>
  <si>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</si>
  <si>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</si>
  <si>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</si>
  <si>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</si>
  <si>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</si>
  <si>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</si>
  <si>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</si>
  <si>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</si>
  <si>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</si>
  <si>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</si>
  <si>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</si>
  <si>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</si>
  <si>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</si>
  <si>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</si>
  <si>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</si>
  <si>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</si>
  <si>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</si>
  <si>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</si>
  <si>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</si>
  <si>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</si>
  <si>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</si>
  <si>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</si>
  <si>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</si>
  <si>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</si>
  <si>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</si>
  <si>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</si>
  <si>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</si>
  <si>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</si>
  <si>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</si>
  <si>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</si>
  <si>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</si>
  <si>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</si>
  <si>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</si>
  <si>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</si>
  <si>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</si>
  <si>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</si>
  <si>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</si>
  <si>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</si>
  <si>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</si>
  <si>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</si>
  <si>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</si>
  <si>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</si>
  <si>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</si>
  <si>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</si>
  <si>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</si>
  <si>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</si>
  <si>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</si>
  <si>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</si>
  <si>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</si>
  <si>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</si>
  <si>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</si>
  <si>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</si>
  <si>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</si>
  <si>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</si>
  <si>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</si>
  <si>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</si>
  <si>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</si>
  <si>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</si>
  <si>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</si>
  <si>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</si>
  <si>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</si>
  <si>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</si>
  <si>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</si>
  <si>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</si>
  <si>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</si>
  <si>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</si>
  <si>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</si>
  <si>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</si>
  <si>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</si>
  <si>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</si>
  <si>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</si>
  <si>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</si>
  <si>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</si>
  <si>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</si>
  <si>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</si>
  <si>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</si>
  <si>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</si>
  <si>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</si>
  <si>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</si>
  <si>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</si>
  <si>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</si>
  <si>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</si>
  <si>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</si>
  <si>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</si>
  <si>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</si>
  <si>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</si>
  <si>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</si>
  <si>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</si>
  <si>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</si>
  <si>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</si>
  <si>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</si>
  <si>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</si>
  <si>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</si>
  <si>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</si>
  <si>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</si>
  <si>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</si>
  <si>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</si>
  <si>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</si>
  <si>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</si>
  <si>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</si>
  <si>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</si>
  <si>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</si>
  <si>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</si>
  <si>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</si>
  <si>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</si>
  <si>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</si>
  <si>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</si>
  <si>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</si>
  <si>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</si>
  <si>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</si>
  <si>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</si>
  <si>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</si>
  <si>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</si>
  <si>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</si>
  <si>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</si>
  <si>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</si>
  <si>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</si>
  <si>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</si>
  <si>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</si>
  <si>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</si>
  <si>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</si>
  <si>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</si>
  <si>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</si>
  <si>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</si>
  <si>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</si>
  <si>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</si>
  <si>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</si>
  <si>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</si>
  <si>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</si>
  <si>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</si>
  <si>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</si>
  <si>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</si>
  <si>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</si>
  <si>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</si>
  <si>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</si>
  <si>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</si>
  <si>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</si>
  <si>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</si>
  <si>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</si>
  <si>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</si>
  <si>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</si>
  <si>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</si>
  <si>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</si>
  <si>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</si>
  <si>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</si>
  <si>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</si>
  <si>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</si>
  <si>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</si>
  <si>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</si>
  <si>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</si>
  <si>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</si>
  <si>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</si>
  <si>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</si>
  <si>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</si>
  <si>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</si>
  <si>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</si>
  <si>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</si>
  <si>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</si>
  <si>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</si>
  <si>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</si>
  <si>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</si>
  <si>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</si>
  <si>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</si>
  <si>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</si>
  <si>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</si>
  <si>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</si>
  <si>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</si>
  <si>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</si>
  <si>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</si>
  <si>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</si>
  <si>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</si>
  <si>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</si>
  <si>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</si>
  <si>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</si>
  <si>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</si>
  <si>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</si>
  <si>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</si>
  <si>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</si>
  <si>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</si>
  <si>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</si>
  <si>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</si>
  <si>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</si>
  <si>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</si>
  <si>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</si>
  <si>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</si>
  <si>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</si>
  <si>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</si>
  <si>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</si>
  <si>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</si>
  <si>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</si>
  <si>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</si>
  <si>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</si>
  <si>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</si>
  <si>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</si>
  <si>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</si>
  <si>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</si>
  <si>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</si>
  <si>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</si>
  <si>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</si>
  <si>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</si>
  <si>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</si>
  <si>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</si>
  <si>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</si>
  <si>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</si>
  <si>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</si>
  <si>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</si>
  <si>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</si>
  <si>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</si>
  <si>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</si>
  <si>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</si>
  <si>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</si>
  <si>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</si>
  <si>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</si>
  <si>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</si>
  <si>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</si>
  <si>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</si>
  <si>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</si>
  <si>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</si>
  <si>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</si>
  <si>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</si>
  <si>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</si>
  <si>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</si>
  <si>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</si>
  <si>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</si>
  <si>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</si>
  <si>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</si>
  <si>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</si>
  <si>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</si>
  <si>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</si>
  <si>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</si>
  <si>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</si>
  <si>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</si>
  <si>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</si>
  <si>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</si>
  <si>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</si>
  <si>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</si>
  <si>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</si>
  <si>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</si>
  <si>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</si>
  <si>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</si>
  <si>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</si>
  <si>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</si>
  <si>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</si>
  <si>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</si>
  <si>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</si>
  <si>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</si>
  <si>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</si>
  <si>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</si>
  <si>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</si>
  <si>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</si>
  <si>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</si>
  <si>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</si>
  <si>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</si>
  <si>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</si>
  <si>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</si>
  <si>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</si>
  <si>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</si>
  <si>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</si>
  <si>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</si>
  <si>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</si>
  <si>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</si>
  <si>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</si>
  <si>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</si>
  <si>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</si>
  <si>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</si>
  <si>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</si>
  <si>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</si>
  <si>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</si>
  <si>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</si>
  <si>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</si>
  <si>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</si>
  <si>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</si>
  <si>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</si>
  <si>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</si>
  <si>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</si>
  <si>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</si>
  <si>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</si>
  <si>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</si>
  <si>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</si>
  <si>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</si>
  <si>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</si>
  <si>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</si>
  <si>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</si>
  <si>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</si>
  <si>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</si>
  <si>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</si>
  <si>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</si>
  <si>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</si>
  <si>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</si>
  <si>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</si>
  <si>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</si>
  <si>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</si>
  <si>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</si>
  <si>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</si>
  <si>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</si>
  <si>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</si>
  <si>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</si>
  <si>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</si>
  <si>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</si>
  <si>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</si>
  <si>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</si>
  <si>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</si>
  <si>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</si>
  <si>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</si>
  <si>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</si>
  <si>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</si>
  <si>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</si>
  <si>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</si>
  <si>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</si>
  <si>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</si>
  <si>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</si>
  <si>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</si>
  <si>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</si>
  <si>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</si>
  <si>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</si>
  <si>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</si>
  <si>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</si>
  <si>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</si>
  <si>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</si>
  <si>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</si>
  <si>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</si>
  <si>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</si>
  <si>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</si>
  <si>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</si>
  <si>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</si>
  <si>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</si>
  <si>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</si>
  <si>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</si>
  <si>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</si>
  <si>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</si>
  <si>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</si>
  <si>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</si>
  <si>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</si>
  <si>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</si>
  <si>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</si>
  <si>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</si>
  <si>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</si>
  <si>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</si>
  <si>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</si>
  <si>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</si>
  <si>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</si>
  <si>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</si>
  <si>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</si>
  <si>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</si>
  <si>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</si>
  <si>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</si>
  <si>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</si>
  <si>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</si>
  <si>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</si>
  <si>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</si>
  <si>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</si>
  <si>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</si>
  <si>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</si>
  <si>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</si>
  <si>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</si>
  <si>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</si>
  <si>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</si>
  <si>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</si>
  <si>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</si>
  <si>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</si>
  <si>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</si>
  <si>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</si>
  <si>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</si>
  <si>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</si>
  <si>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</si>
  <si>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</si>
  <si>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</si>
  <si>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</si>
  <si>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</si>
  <si>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</si>
  <si>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</si>
  <si>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</si>
  <si>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</si>
  <si>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</si>
  <si>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</si>
  <si>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</si>
  <si>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</si>
  <si>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</si>
  <si>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</si>
  <si>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</si>
  <si>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</si>
  <si>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</si>
  <si>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</si>
  <si>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</si>
  <si>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</si>
  <si>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</si>
  <si>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</si>
  <si>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</si>
  <si>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</si>
  <si>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</si>
  <si>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</si>
  <si>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</si>
  <si>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</si>
  <si>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</si>
  <si>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</si>
  <si>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</si>
  <si>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</si>
  <si>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</si>
  <si>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</si>
  <si>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</si>
  <si>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</si>
  <si>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</si>
  <si>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</si>
  <si>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</si>
  <si>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</si>
  <si>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</si>
  <si>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</si>
  <si>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</si>
  <si>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</si>
  <si>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</si>
  <si>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</si>
  <si>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</si>
  <si>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</si>
  <si>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</si>
  <si>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</si>
  <si>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</si>
  <si>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</si>
  <si>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</si>
  <si>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</si>
  <si>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</si>
  <si>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</si>
  <si>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</si>
  <si>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</si>
  <si>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</si>
  <si>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</si>
  <si>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</si>
  <si>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</si>
  <si>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</si>
  <si>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</si>
  <si>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</si>
  <si>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</si>
  <si>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</si>
  <si>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</si>
  <si>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</si>
  <si>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</si>
  <si>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</si>
  <si>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</si>
  <si>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</si>
  <si>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</si>
  <si>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</si>
  <si>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</si>
  <si>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</si>
  <si>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</si>
  <si>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</si>
  <si>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</si>
  <si>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</si>
  <si>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</si>
  <si>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</si>
  <si>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</si>
  <si>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</si>
  <si>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</si>
  <si>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</si>
  <si>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</si>
  <si>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</si>
  <si>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</si>
  <si>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</si>
  <si>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</si>
  <si>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</si>
  <si>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</si>
  <si>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</si>
  <si>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</si>
  <si>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</si>
  <si>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</si>
  <si>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</si>
  <si>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</si>
  <si>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</si>
  <si>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</si>
  <si>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</si>
  <si>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</si>
  <si>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</si>
  <si>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</si>
  <si>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</si>
  <si>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</si>
  <si>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</si>
  <si>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</si>
  <si>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</si>
  <si>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</si>
  <si>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</si>
  <si>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</si>
  <si>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</si>
  <si>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</si>
  <si>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</si>
  <si>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</si>
  <si>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</si>
  <si>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</si>
  <si>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</si>
  <si>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</si>
  <si>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</si>
  <si>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</si>
  <si>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</si>
  <si>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</si>
  <si>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</si>
  <si>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</si>
  <si>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</si>
  <si>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</si>
  <si>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</si>
  <si>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</si>
  <si>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</si>
  <si>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</si>
  <si>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</si>
  <si>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</si>
  <si>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</si>
  <si>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</si>
  <si>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</si>
  <si>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</si>
  <si>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</si>
  <si>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</si>
  <si>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</si>
  <si>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</si>
  <si>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</si>
  <si>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</si>
  <si>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</si>
  <si>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</si>
  <si>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</si>
  <si>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</si>
  <si>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</si>
  <si>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</si>
  <si>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</si>
  <si>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</si>
  <si>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</si>
  <si>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</si>
  <si>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</si>
  <si>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</si>
  <si>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</si>
  <si>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</si>
  <si>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</si>
  <si>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</si>
  <si>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</si>
  <si>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</si>
  <si>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</si>
  <si>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</si>
  <si>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</si>
  <si>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</si>
  <si>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</si>
  <si>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</si>
  <si>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</si>
  <si>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</si>
  <si>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</si>
  <si>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</si>
  <si>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</si>
  <si>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</si>
  <si>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</si>
  <si>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</si>
  <si>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</si>
  <si>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</si>
  <si>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</si>
  <si>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</si>
  <si>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</si>
  <si>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</si>
  <si>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</si>
  <si>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</si>
  <si>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</si>
  <si>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</si>
  <si>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</si>
  <si>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</si>
  <si>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</si>
  <si>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</si>
  <si>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</si>
  <si>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</si>
  <si>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</si>
  <si>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</si>
  <si>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</si>
  <si>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</si>
  <si>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</si>
  <si>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</si>
  <si>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</si>
  <si>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</si>
  <si>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</si>
  <si>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</si>
  <si>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</si>
  <si>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</si>
  <si>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</si>
  <si>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</si>
  <si>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</si>
  <si>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</si>
  <si>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</si>
  <si>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</si>
  <si>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</si>
  <si>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</si>
  <si>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</si>
  <si>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</si>
  <si>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</si>
  <si>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</si>
  <si>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</si>
  <si>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</si>
  <si>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</si>
  <si>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</si>
  <si>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</si>
  <si>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</si>
  <si>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</si>
  <si>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</si>
  <si>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</si>
  <si>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</si>
  <si>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</si>
  <si>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</si>
  <si>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</si>
  <si>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</si>
  <si>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</si>
  <si>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</si>
  <si>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</si>
  <si>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</si>
  <si>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</si>
  <si>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</si>
  <si>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</si>
  <si>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</si>
  <si>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</si>
  <si>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</si>
  <si>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</si>
  <si>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</si>
  <si>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</si>
  <si>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</si>
  <si>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</si>
  <si>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</si>
  <si>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</si>
  <si>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</si>
  <si>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</si>
  <si>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</si>
  <si>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</si>
  <si>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</si>
  <si>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</si>
  <si>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</si>
  <si>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</si>
  <si>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</si>
  <si>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</si>
  <si>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</si>
  <si>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</si>
  <si>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</si>
  <si>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</si>
  <si>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</si>
  <si>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</si>
  <si>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</si>
  <si>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</si>
  <si>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</si>
  <si>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</si>
  <si>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</si>
  <si>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</si>
  <si>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</si>
  <si>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</si>
  <si>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</si>
  <si>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</si>
  <si>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</si>
  <si>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</si>
  <si>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</si>
  <si>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</si>
  <si>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</si>
  <si>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</si>
  <si>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</si>
  <si>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</si>
  <si>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</si>
  <si>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</si>
  <si>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</si>
  <si>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</si>
  <si>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</si>
  <si>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</si>
  <si>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</si>
  <si>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</si>
  <si>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</si>
  <si>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</si>
  <si>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</si>
  <si>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</si>
  <si>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</si>
  <si>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</si>
  <si>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</si>
  <si>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</si>
  <si>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</si>
  <si>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</si>
  <si>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</si>
  <si>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</si>
  <si>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</si>
  <si>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</si>
  <si>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</si>
  <si>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</si>
  <si>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</si>
  <si>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</si>
  <si>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</si>
  <si>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</si>
  <si>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</si>
  <si>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</si>
  <si>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</si>
  <si>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</si>
  <si>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</si>
  <si>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</si>
  <si>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</si>
  <si>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</si>
  <si>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</si>
  <si>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</si>
  <si>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</si>
  <si>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</si>
  <si>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</si>
  <si>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</si>
  <si>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</si>
  <si>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</si>
  <si>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</si>
  <si>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</si>
  <si>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</si>
  <si>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</si>
  <si>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</si>
  <si>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</si>
  <si>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</si>
  <si>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</si>
  <si>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</si>
  <si>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</si>
  <si>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</si>
  <si>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</si>
  <si>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</si>
  <si>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</si>
  <si>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</si>
  <si>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</si>
  <si>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</si>
  <si>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</si>
  <si>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</si>
  <si>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</si>
  <si>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</si>
  <si>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</si>
  <si>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</si>
  <si>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</si>
  <si>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</si>
  <si>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</si>
  <si>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</si>
  <si>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</si>
  <si>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</si>
  <si>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</si>
  <si>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</si>
  <si>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</si>
  <si>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</si>
  <si>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</si>
  <si>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</si>
  <si>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</si>
  <si>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</si>
  <si>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</si>
  <si>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</si>
  <si>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</si>
  <si>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</si>
  <si>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</si>
  <si>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</si>
  <si>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</si>
  <si>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</si>
  <si>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</si>
  <si>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</si>
  <si>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</si>
  <si>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</si>
  <si>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</si>
  <si>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</si>
  <si>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</si>
  <si>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</si>
  <si>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</si>
  <si>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</si>
  <si>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</si>
  <si>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</si>
  <si>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</si>
  <si>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</si>
  <si>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</si>
  <si>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</si>
  <si>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</si>
  <si>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</si>
  <si>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</si>
  <si>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</si>
  <si>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</si>
  <si>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</si>
  <si>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</si>
  <si>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</si>
  <si>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</si>
  <si>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</si>
  <si>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</si>
  <si>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</si>
  <si>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</si>
  <si>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</si>
  <si>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</si>
  <si>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</si>
  <si>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</si>
  <si>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</si>
  <si>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</si>
  <si>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</si>
  <si>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</si>
  <si>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</si>
  <si>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</si>
  <si>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</si>
  <si>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</si>
  <si>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</si>
  <si>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</si>
  <si>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</si>
  <si>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</si>
  <si>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</si>
  <si>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</si>
  <si>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</si>
  <si>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</si>
  <si>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</si>
  <si>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</si>
  <si>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</si>
  <si>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</si>
  <si>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</si>
  <si>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</si>
  <si>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</si>
  <si>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</si>
  <si>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</si>
  <si>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</si>
  <si>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</si>
  <si>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</si>
  <si>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</si>
  <si>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</si>
  <si>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</si>
  <si>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</si>
  <si>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</si>
  <si>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</si>
  <si>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</si>
  <si>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</si>
  <si>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</si>
  <si>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</si>
  <si>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</si>
  <si>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</si>
  <si>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</si>
  <si>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</si>
  <si>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</si>
  <si>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</si>
  <si>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</si>
  <si>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</si>
  <si>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</si>
  <si>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</si>
  <si>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</si>
  <si>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</si>
  <si>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</si>
  <si>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</si>
  <si>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</si>
  <si>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</si>
  <si>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</si>
  <si>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</si>
  <si>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</si>
  <si>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</si>
  <si>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</si>
  <si>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</si>
  <si>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</si>
  <si>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</si>
  <si>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</si>
  <si>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</si>
  <si>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</si>
  <si>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</si>
  <si>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</si>
  <si>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</si>
  <si>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</si>
  <si>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</si>
  <si>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</si>
  <si>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</si>
  <si>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</si>
  <si>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</si>
  <si>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</si>
  <si>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</si>
  <si>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</si>
  <si>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</si>
  <si>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</si>
  <si>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</si>
  <si>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</si>
  <si>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</si>
  <si>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</si>
  <si>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</si>
  <si>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</si>
  <si>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</si>
  <si>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</si>
  <si>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</si>
  <si>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</si>
  <si>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</si>
  <si>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</si>
  <si>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</si>
  <si>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</si>
  <si>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</si>
  <si>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</si>
  <si>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</si>
  <si>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</si>
  <si>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</si>
  <si>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</si>
  <si>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</si>
  <si>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</si>
  <si>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</si>
  <si>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</si>
  <si>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</si>
  <si>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</si>
  <si>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</si>
  <si>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</si>
  <si>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</si>
  <si>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</si>
  <si>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</si>
  <si>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</si>
  <si>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</si>
  <si>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</si>
  <si>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</si>
  <si>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</si>
  <si>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</si>
  <si>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</si>
  <si>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</si>
  <si>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</si>
  <si>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</si>
  <si>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</si>
  <si>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</si>
  <si>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</si>
  <si>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</si>
  <si>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</si>
  <si>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</si>
  <si>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</si>
  <si>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</si>
  <si>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</si>
  <si>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</si>
  <si>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</si>
  <si>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</si>
  <si>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</si>
  <si>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</si>
  <si>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</si>
  <si>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</si>
  <si>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</si>
  <si>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</si>
  <si>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</si>
  <si>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</si>
  <si>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</si>
  <si>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</si>
  <si>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</si>
  <si>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</si>
  <si>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</si>
  <si>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</si>
  <si>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</si>
  <si>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</si>
  <si>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</si>
  <si>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</si>
  <si>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</si>
  <si>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</si>
  <si>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</si>
  <si>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</si>
  <si>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</si>
  <si>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</si>
  <si>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</si>
  <si>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</si>
  <si>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</si>
  <si>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</si>
  <si>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</si>
  <si>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</si>
  <si>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</si>
  <si>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</si>
  <si>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</si>
  <si>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</si>
  <si>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</si>
  <si>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</si>
  <si>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</si>
  <si>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</si>
  <si>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</si>
  <si>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</si>
  <si>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</si>
  <si>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</si>
  <si>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</si>
  <si>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</si>
  <si>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</si>
  <si>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</si>
  <si>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</si>
  <si>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</si>
  <si>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</si>
  <si>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</si>
  <si>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</si>
  <si>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</si>
  <si>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</si>
  <si>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</si>
  <si>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</si>
  <si>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</si>
  <si>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</si>
  <si>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</si>
  <si>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</si>
  <si>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</si>
  <si>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</si>
  <si>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</si>
  <si>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</si>
  <si>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</si>
  <si>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</si>
  <si>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</si>
  <si>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</si>
  <si>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</si>
  <si>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</si>
  <si>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</si>
  <si>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</si>
  <si>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</si>
  <si>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</si>
  <si>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</si>
  <si>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</si>
  <si>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</si>
  <si>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</si>
  <si>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</si>
  <si>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</si>
  <si>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</si>
  <si>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</si>
  <si>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</si>
  <si>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</si>
  <si>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</si>
  <si>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</si>
  <si>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</si>
  <si>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</si>
  <si>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</si>
  <si>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</si>
  <si>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</si>
  <si>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</si>
  <si>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</si>
  <si>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</si>
  <si>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</si>
  <si>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</si>
  <si>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</si>
  <si>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</si>
  <si>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</si>
  <si>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</si>
  <si>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</si>
  <si>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</si>
  <si>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</si>
  <si>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</si>
  <si>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</si>
  <si>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</si>
  <si>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</si>
  <si>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</si>
  <si>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</si>
  <si>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</si>
  <si>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</si>
  <si>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</si>
  <si>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</si>
  <si>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</si>
  <si>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</si>
  <si>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</si>
  <si>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</si>
  <si>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</si>
  <si>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</si>
  <si>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</si>
  <si>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</si>
  <si>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</si>
  <si>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</si>
  <si>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</si>
  <si>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</si>
  <si>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</si>
  <si>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</si>
  <si>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</si>
  <si>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</si>
  <si>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</si>
  <si>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</si>
  <si>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</si>
  <si>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</si>
  <si>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</si>
  <si>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</si>
  <si>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</si>
  <si>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</si>
  <si>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</si>
  <si>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</si>
  <si>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</si>
  <si>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</si>
  <si>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</si>
  <si>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</si>
  <si>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</si>
  <si>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</si>
  <si>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</si>
  <si>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</si>
  <si>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</si>
  <si>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</si>
  <si>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</si>
  <si>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</si>
  <si>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</si>
  <si>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</si>
  <si>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</si>
  <si>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</si>
  <si>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</si>
  <si>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</si>
  <si>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</si>
  <si>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</si>
  <si>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</si>
  <si>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</si>
  <si>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</si>
  <si>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</si>
  <si>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</si>
  <si>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</si>
  <si>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</si>
  <si>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</si>
  <si>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</si>
  <si>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</si>
  <si>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</si>
  <si>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</si>
  <si>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</si>
  <si>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</si>
  <si>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</si>
  <si>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</si>
  <si>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</si>
  <si>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</si>
  <si>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</si>
  <si>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</si>
  <si>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</si>
  <si>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</si>
  <si>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</si>
  <si>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</si>
  <si>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</si>
  <si>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</si>
  <si>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</si>
  <si>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</si>
  <si>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</si>
  <si>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</si>
  <si>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</si>
  <si>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</si>
  <si>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</si>
  <si>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</si>
  <si>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</si>
  <si>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</si>
  <si>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</si>
  <si>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</si>
  <si>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</si>
  <si>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</si>
  <si>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</si>
  <si>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</si>
  <si>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</si>
  <si>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</si>
  <si>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</si>
  <si>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</si>
  <si>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</si>
  <si>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</si>
  <si>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</si>
  <si>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</si>
  <si>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</si>
  <si>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</si>
  <si>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</si>
  <si>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</si>
  <si>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</si>
  <si>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</si>
  <si>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</si>
  <si>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</si>
  <si>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</si>
  <si>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</si>
  <si>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</si>
  <si>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</si>
  <si>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</si>
  <si>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</si>
  <si>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</si>
  <si>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</si>
  <si>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</si>
  <si>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</si>
  <si>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</si>
  <si>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</si>
  <si>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</si>
  <si>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</si>
  <si>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</si>
  <si>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</si>
  <si>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</si>
  <si>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</si>
  <si>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</si>
  <si>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</si>
  <si>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</si>
  <si>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</si>
  <si>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</si>
  <si>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</si>
  <si>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</si>
  <si>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</si>
  <si>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</si>
  <si>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</si>
  <si>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</si>
  <si>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</si>
  <si>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</si>
  <si>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</si>
  <si>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</si>
  <si>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</si>
  <si>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</si>
  <si>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</si>
  <si>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</si>
  <si>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</si>
  <si>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</si>
  <si>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</si>
  <si>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</si>
  <si>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</si>
  <si>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</si>
  <si>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</si>
  <si>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</si>
  <si>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</si>
  <si>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</si>
  <si>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</si>
  <si>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</si>
  <si>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</si>
  <si>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</si>
  <si>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</si>
  <si>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</si>
  <si>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</si>
  <si>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</si>
  <si>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</si>
  <si>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</si>
  <si>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</si>
  <si>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</si>
  <si>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</si>
  <si>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</si>
  <si>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</si>
  <si>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</si>
  <si>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</si>
  <si>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</si>
  <si>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</si>
  <si>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</si>
  <si>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</si>
  <si>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</si>
  <si>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</si>
  <si>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</si>
  <si>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</si>
  <si>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</si>
  <si>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</si>
  <si>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</si>
  <si>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</si>
  <si>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</si>
  <si>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</si>
  <si>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</si>
  <si>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</si>
  <si>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</si>
  <si>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</si>
  <si>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</si>
  <si>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</si>
  <si>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</si>
  <si>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</si>
  <si>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</si>
  <si>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</si>
  <si>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</si>
  <si>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</si>
  <si>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</si>
  <si>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</si>
  <si>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</si>
  <si>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</si>
  <si>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</si>
  <si>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</si>
  <si>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</si>
  <si>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</si>
  <si>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</si>
  <si>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</si>
  <si>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</si>
  <si>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</si>
  <si>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</si>
  <si>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</si>
  <si>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</si>
  <si>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</si>
  <si>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</si>
  <si>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</si>
  <si>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</si>
  <si>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</si>
  <si>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</si>
  <si>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</si>
  <si>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</si>
  <si>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</si>
  <si>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</si>
  <si>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</si>
  <si>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</si>
  <si>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</si>
  <si>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</si>
  <si>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</si>
  <si>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</si>
  <si>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</si>
  <si>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</si>
  <si>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</si>
  <si>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</si>
  <si>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</si>
  <si>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</si>
  <si>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</si>
  <si>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</si>
  <si>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</si>
  <si>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</si>
  <si>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</si>
  <si>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</si>
  <si>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</si>
  <si>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</si>
  <si>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</si>
  <si>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</si>
  <si>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</si>
  <si>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</si>
  <si>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</si>
  <si>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</si>
  <si>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</si>
  <si>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</si>
  <si>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</si>
  <si>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</si>
  <si>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</si>
  <si>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</si>
  <si>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</si>
  <si>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</si>
  <si>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</si>
  <si>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</si>
  <si>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</si>
  <si>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</si>
  <si>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</si>
  <si>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</si>
  <si>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</si>
  <si>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</si>
  <si>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</si>
  <si>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</si>
  <si>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</si>
  <si>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</si>
  <si>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</si>
  <si>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</si>
  <si>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</si>
  <si>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</si>
  <si>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</si>
  <si>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</si>
  <si>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</si>
  <si>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</si>
  <si>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</si>
  <si>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</si>
  <si>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</si>
  <si>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</si>
  <si>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</si>
  <si>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</si>
  <si>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</si>
  <si>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</si>
  <si>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</si>
  <si>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</si>
  <si>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</si>
  <si>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</si>
  <si>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</si>
  <si>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</si>
  <si>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</si>
  <si>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</si>
  <si>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</si>
  <si>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</si>
  <si>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</si>
  <si>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</si>
  <si>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</si>
  <si>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</si>
  <si>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</si>
  <si>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</si>
  <si>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</si>
  <si>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</si>
  <si>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</si>
  <si>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</si>
  <si>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</si>
  <si>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</si>
  <si>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</si>
  <si>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</si>
  <si>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</si>
  <si>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</si>
  <si>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</si>
  <si>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</si>
  <si>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</si>
  <si>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</si>
  <si>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</si>
  <si>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</si>
  <si>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</si>
  <si>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</si>
  <si>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</si>
  <si>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</si>
  <si>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</si>
  <si>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</si>
  <si>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</si>
  <si>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</si>
  <si>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</si>
  <si>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</si>
  <si>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</si>
  <si>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</si>
  <si>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</si>
  <si>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</si>
  <si>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</si>
  <si>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</si>
  <si>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</si>
  <si>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</si>
  <si>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</si>
  <si>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</si>
  <si>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</si>
  <si>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</si>
  <si>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</si>
  <si>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</si>
  <si>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</si>
  <si>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</si>
  <si>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</si>
  <si>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</si>
  <si>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</si>
  <si>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</si>
  <si>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</si>
  <si>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</si>
  <si>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</si>
  <si>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</si>
  <si>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</si>
  <si>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</si>
  <si>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</si>
  <si>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</si>
  <si>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</si>
  <si>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</si>
  <si>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</si>
  <si>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</si>
  <si>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</si>
  <si>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</si>
  <si>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</si>
  <si>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</si>
  <si>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</si>
  <si>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</si>
  <si>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</si>
  <si>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</si>
  <si>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</si>
  <si>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</si>
  <si>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</si>
  <si>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</si>
  <si>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</si>
  <si>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</si>
  <si>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</si>
  <si>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</si>
  <si>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</si>
  <si>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</si>
  <si>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</si>
  <si>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</si>
  <si>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</si>
  <si>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</si>
  <si>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</si>
  <si>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</si>
  <si>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</si>
  <si>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</si>
  <si>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</si>
  <si>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</si>
  <si>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</si>
  <si>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</si>
  <si>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</si>
  <si>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</si>
  <si>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</si>
  <si>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</si>
  <si>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</si>
  <si>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</si>
  <si>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</si>
  <si>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</si>
  <si>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</si>
  <si>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</si>
  <si>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</si>
  <si>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</si>
  <si>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</si>
  <si>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</si>
  <si>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</si>
  <si>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</si>
  <si>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</si>
  <si>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</si>
  <si>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</si>
  <si>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</si>
  <si>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</si>
  <si>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</si>
  <si>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</si>
  <si>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</si>
  <si>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</si>
  <si>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</si>
  <si>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</si>
  <si>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</si>
  <si>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</si>
  <si>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</si>
  <si>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</si>
  <si>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</si>
  <si>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</si>
  <si>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</si>
  <si>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</si>
  <si>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</si>
  <si>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</si>
  <si>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</si>
  <si>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</si>
  <si>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</si>
  <si>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</si>
  <si>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</si>
  <si>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</si>
  <si>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</si>
  <si>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</si>
  <si>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</si>
  <si>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</si>
  <si>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</si>
  <si>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</si>
  <si>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</si>
  <si>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</si>
  <si>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</si>
  <si>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</si>
  <si>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</si>
  <si>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</si>
  <si>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</si>
  <si>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</si>
  <si>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</si>
  <si>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</si>
  <si>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</si>
  <si>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</si>
  <si>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</si>
  <si>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</si>
  <si>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</si>
  <si>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</si>
  <si>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</si>
  <si>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</si>
  <si>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</si>
  <si>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</si>
  <si>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</si>
  <si>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</si>
  <si>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</si>
  <si>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</si>
  <si>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</si>
  <si>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</si>
  <si>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</si>
  <si>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</si>
  <si>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</si>
  <si>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</si>
  <si>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</si>
  <si>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</si>
  <si>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</si>
  <si>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</si>
  <si>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</si>
  <si>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</si>
  <si>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</si>
  <si>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</si>
  <si>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</si>
  <si>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</si>
  <si>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</si>
  <si>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</si>
  <si>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</si>
  <si>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</si>
  <si>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</si>
  <si>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</si>
  <si>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</si>
  <si>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</si>
  <si>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</si>
  <si>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</si>
  <si>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</si>
  <si>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</si>
  <si>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</si>
  <si>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</si>
  <si>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</si>
  <si>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</si>
  <si>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</si>
  <si>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</si>
  <si>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</si>
  <si>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</si>
  <si>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</si>
  <si>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</si>
  <si>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</si>
  <si>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</si>
  <si>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</si>
  <si>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</si>
  <si>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</si>
  <si>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</si>
  <si>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</si>
  <si>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</si>
  <si>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</si>
  <si>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</si>
  <si>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</si>
  <si>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</si>
  <si>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</si>
  <si>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</si>
  <si>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</si>
  <si>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</si>
  <si>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</si>
  <si>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</si>
  <si>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</si>
  <si>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</si>
  <si>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</si>
  <si>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</si>
  <si>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</si>
  <si>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</si>
  <si>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</si>
  <si>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</si>
  <si>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</si>
  <si>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</si>
  <si>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</si>
  <si>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</si>
  <si>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</si>
  <si>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</si>
  <si>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</si>
  <si>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</si>
  <si>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</si>
  <si>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</si>
  <si>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</si>
  <si>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</si>
  <si>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</si>
  <si>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</si>
  <si>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</si>
  <si>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</si>
  <si>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</si>
  <si>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</si>
  <si>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</si>
  <si>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</si>
  <si>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</si>
  <si>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</si>
  <si>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</si>
  <si>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</si>
  <si>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</si>
  <si>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</si>
  <si>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</si>
  <si>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</si>
  <si>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</si>
  <si>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</si>
  <si>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</si>
  <si>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</si>
  <si>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</si>
  <si>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</si>
  <si>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</si>
  <si>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</si>
  <si>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</si>
  <si>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</si>
  <si>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</si>
  <si>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</si>
  <si>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</si>
  <si>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</si>
  <si>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</si>
  <si>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</si>
  <si>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</si>
  <si>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</si>
  <si>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</si>
  <si>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</si>
  <si>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</si>
  <si>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</si>
  <si>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</si>
  <si>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</si>
  <si>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</si>
  <si>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</si>
  <si>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</si>
  <si>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</si>
  <si>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</si>
  <si>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</si>
  <si>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</si>
  <si>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</si>
  <si>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</si>
  <si>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</si>
  <si>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</si>
  <si>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</si>
  <si>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</si>
  <si>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</si>
  <si>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</si>
  <si>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</si>
  <si>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</si>
  <si>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</si>
  <si>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</si>
  <si>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</si>
  <si>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</si>
  <si>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</si>
  <si>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</si>
  <si>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</si>
  <si>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</si>
  <si>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</si>
  <si>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</si>
  <si>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</si>
  <si>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</si>
  <si>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</si>
  <si>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</si>
  <si>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</si>
  <si>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</si>
  <si>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</si>
  <si>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</si>
  <si>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</si>
  <si>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</si>
  <si>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</si>
  <si>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</si>
  <si>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</si>
  <si>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</si>
  <si>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</si>
  <si>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</si>
  <si>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</si>
  <si>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</si>
  <si>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</si>
  <si>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</si>
  <si>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</si>
  <si>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</si>
  <si>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</si>
  <si>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</si>
  <si>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</si>
  <si>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</si>
  <si>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</si>
  <si>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</si>
  <si>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</si>
  <si>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</si>
  <si>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</si>
  <si>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</si>
  <si>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</si>
  <si>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</si>
  <si>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</si>
  <si>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</si>
  <si>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</si>
  <si>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</si>
  <si>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</si>
  <si>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</si>
  <si>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</si>
  <si>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</si>
  <si>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</si>
  <si>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</si>
  <si>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</si>
  <si>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</si>
  <si>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</si>
  <si>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</si>
  <si>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</si>
  <si>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</si>
  <si>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</si>
  <si>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</si>
  <si>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</si>
  <si>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</si>
  <si>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</si>
  <si>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</si>
  <si>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</si>
  <si>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</si>
  <si>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</si>
  <si>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</si>
  <si>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</si>
  <si>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</si>
  <si>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</si>
  <si>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</si>
  <si>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</si>
  <si>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</si>
  <si>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</si>
  <si>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</si>
  <si>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</si>
  <si>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</si>
  <si>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</si>
  <si>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</si>
  <si>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</si>
  <si>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</si>
  <si>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</si>
  <si>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</si>
  <si>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</si>
  <si>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</si>
  <si>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</si>
  <si>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</si>
  <si>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</si>
  <si>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</si>
  <si>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</si>
  <si>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</si>
  <si>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</si>
  <si>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</si>
  <si>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</si>
  <si>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</si>
  <si>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</si>
  <si>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</si>
  <si>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</si>
  <si>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</si>
  <si>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</si>
  <si>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</si>
  <si>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</si>
  <si>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</si>
  <si>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</si>
  <si>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</si>
  <si>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</si>
  <si>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</si>
  <si>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</si>
  <si>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</si>
  <si>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</si>
  <si>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</si>
  <si>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</si>
  <si>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</si>
  <si>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</si>
  <si>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</si>
  <si>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</si>
  <si>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</si>
  <si>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</si>
  <si>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</si>
  <si>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</si>
  <si>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</si>
  <si>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</si>
  <si>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</si>
  <si>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</si>
  <si>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</si>
  <si>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</si>
  <si>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</si>
  <si>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</si>
  <si>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</si>
  <si>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</si>
  <si>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</si>
  <si>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</si>
  <si>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</si>
  <si>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</si>
  <si>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</si>
  <si>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</si>
  <si>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</si>
  <si>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</si>
  <si>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</si>
  <si>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</si>
  <si>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</si>
  <si>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</si>
  <si>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</si>
  <si>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</si>
  <si>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</si>
  <si>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</si>
  <si>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</si>
  <si>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</si>
  <si>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</si>
  <si>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</si>
  <si>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</si>
  <si>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</si>
  <si>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</si>
  <si>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</si>
  <si>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</si>
  <si>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</si>
  <si>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</si>
  <si>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</si>
  <si>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</si>
  <si>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</si>
  <si>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</si>
  <si>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</si>
  <si>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</si>
  <si>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</si>
  <si>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</si>
  <si>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</si>
  <si>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</si>
  <si>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</si>
  <si>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</si>
  <si>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</si>
  <si>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</si>
  <si>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</si>
  <si>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</si>
  <si>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</si>
  <si>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</si>
  <si>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</si>
  <si>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</si>
  <si>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</si>
  <si>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</si>
  <si>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</si>
  <si>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</si>
  <si>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</si>
  <si>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</si>
  <si>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</si>
  <si>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</si>
  <si>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</si>
  <si>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</si>
  <si>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</si>
  <si>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</si>
  <si>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</si>
  <si>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</si>
  <si>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</si>
  <si>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</si>
  <si>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</si>
  <si>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</si>
  <si>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</si>
  <si>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</si>
  <si>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</si>
  <si>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</si>
  <si>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</si>
  <si>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</si>
  <si>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</si>
  <si>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</si>
  <si>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</si>
  <si>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</si>
  <si>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</si>
  <si>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</si>
  <si>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</si>
  <si>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</si>
  <si>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</si>
  <si>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</si>
  <si>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</si>
  <si>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</si>
  <si>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</si>
  <si>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</si>
  <si>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</si>
  <si>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</si>
  <si>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</si>
  <si>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</si>
  <si>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</si>
  <si>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</si>
  <si>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</si>
  <si>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</si>
  <si>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</si>
  <si>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</si>
  <si>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</si>
  <si>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</si>
  <si>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</si>
  <si>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</si>
  <si>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</si>
  <si>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</si>
  <si>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</si>
  <si>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</si>
  <si>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</si>
  <si>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</si>
  <si>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</si>
  <si>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</si>
  <si>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</si>
  <si>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</si>
  <si>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</si>
  <si>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</si>
  <si>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</si>
  <si>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</si>
  <si>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</si>
  <si>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</si>
  <si>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</si>
  <si>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</si>
  <si>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</si>
  <si>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</si>
  <si>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</si>
  <si>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</si>
  <si>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</si>
  <si>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</si>
  <si>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</si>
  <si>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</si>
  <si>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</si>
  <si>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</si>
  <si>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</si>
  <si>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</si>
  <si>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</si>
  <si>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</si>
  <si>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</si>
  <si>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</si>
  <si>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</si>
  <si>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</si>
  <si>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</si>
  <si>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</si>
  <si>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</si>
  <si>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</si>
  <si>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</si>
  <si>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</si>
  <si>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</si>
  <si>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</si>
  <si>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</si>
  <si>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</si>
  <si>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</si>
  <si>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</si>
  <si>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</si>
  <si>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</si>
  <si>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</si>
  <si>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</si>
  <si>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</si>
  <si>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</si>
  <si>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</si>
  <si>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</si>
  <si>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</si>
  <si>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</si>
  <si>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</si>
  <si>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</si>
  <si>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</si>
  <si>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</si>
  <si>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</si>
  <si>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</si>
  <si>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</si>
  <si>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</si>
  <si>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</si>
  <si>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</si>
  <si>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</si>
  <si>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</si>
  <si>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</si>
  <si>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</si>
  <si>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</si>
  <si>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</si>
  <si>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</si>
  <si>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</si>
  <si>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</si>
  <si>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</si>
  <si>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</si>
  <si>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</si>
  <si>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</si>
  <si>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</si>
  <si>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</si>
  <si>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</si>
  <si>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</si>
  <si>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</si>
  <si>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</si>
  <si>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</si>
  <si>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</si>
  <si>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</si>
  <si>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</si>
  <si>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</si>
  <si>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</si>
  <si>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</si>
  <si>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</si>
  <si>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</si>
  <si>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</si>
  <si>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</si>
  <si>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</si>
  <si>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</si>
  <si>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</si>
  <si>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</si>
  <si>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</si>
  <si>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</si>
  <si>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</si>
  <si>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</si>
  <si>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</si>
  <si>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</si>
  <si>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</si>
  <si>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</si>
  <si>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</si>
  <si>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</si>
  <si>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</si>
  <si>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</si>
  <si>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</si>
  <si>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</si>
  <si>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</si>
  <si>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</si>
  <si>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</si>
  <si>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</si>
  <si>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</si>
  <si>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</si>
  <si>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</si>
  <si>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</si>
  <si>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</si>
  <si>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</si>
  <si>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</si>
  <si>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</si>
  <si>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</si>
  <si>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</si>
  <si>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</si>
  <si>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</si>
  <si>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</si>
  <si>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</si>
  <si>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</si>
  <si>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</si>
  <si>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</si>
  <si>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</si>
  <si>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</si>
  <si>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</si>
  <si>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</si>
  <si>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</si>
  <si>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</si>
  <si>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</si>
  <si>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</si>
  <si>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</si>
  <si>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</si>
  <si>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</si>
  <si>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</si>
  <si>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</si>
  <si>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</si>
  <si>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</si>
  <si>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</si>
  <si>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</si>
  <si>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</si>
  <si>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</si>
  <si>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</si>
  <si>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</si>
  <si>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</si>
  <si>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</si>
  <si>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</si>
  <si>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</si>
  <si>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</si>
  <si>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</si>
  <si>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</si>
  <si>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</si>
  <si>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</si>
  <si>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</si>
  <si>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</si>
  <si>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</si>
  <si>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</si>
  <si>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</si>
  <si>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</si>
  <si>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</si>
  <si>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</si>
  <si>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</si>
  <si>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</si>
  <si>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</si>
  <si>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</si>
  <si>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</si>
  <si>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</si>
  <si>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</si>
  <si>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</si>
  <si>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</si>
  <si>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</si>
  <si>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</si>
  <si>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</si>
  <si>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</si>
  <si>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</si>
  <si>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</si>
  <si>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</si>
  <si>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</si>
  <si>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</si>
  <si>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</si>
  <si>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</si>
  <si>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</si>
  <si>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</si>
  <si>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</si>
  <si>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</si>
  <si>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</si>
  <si>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</si>
  <si>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</si>
  <si>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</si>
  <si>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</si>
  <si>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</si>
  <si>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</si>
  <si>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</si>
  <si>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</si>
  <si>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</si>
  <si>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</si>
  <si>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</si>
  <si>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</si>
  <si>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</si>
  <si>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</si>
  <si>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</si>
  <si>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</si>
  <si>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</si>
  <si>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</si>
  <si>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</si>
  <si>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</si>
  <si>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</si>
  <si>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</si>
  <si>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</si>
  <si>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</si>
  <si>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</si>
  <si>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</si>
  <si>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</si>
  <si>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</si>
  <si>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</si>
  <si>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</si>
  <si>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</si>
  <si>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</si>
  <si>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</si>
  <si>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</si>
  <si>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</si>
  <si>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</si>
  <si>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</si>
  <si>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</si>
  <si>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</si>
  <si>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</si>
  <si>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</si>
  <si>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</si>
  <si>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</si>
  <si>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</si>
  <si>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</si>
  <si>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</si>
  <si>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</si>
  <si>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</si>
  <si>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</si>
  <si>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</si>
  <si>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</si>
  <si>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</si>
  <si>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</si>
  <si>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</si>
  <si>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</si>
  <si>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</si>
  <si>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</si>
  <si>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</si>
  <si>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</si>
  <si>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</si>
  <si>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</si>
  <si>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</si>
  <si>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</si>
  <si>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</si>
  <si>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</si>
  <si>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</si>
  <si>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</si>
  <si>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</si>
  <si>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</si>
  <si>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</si>
  <si>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</si>
  <si>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</si>
  <si>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</si>
  <si>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</si>
  <si>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</si>
  <si>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</si>
  <si>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</si>
  <si>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</si>
  <si>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</si>
  <si>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</si>
  <si>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</si>
  <si>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</si>
  <si>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</si>
  <si>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</si>
  <si>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</si>
  <si>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</si>
  <si>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</si>
  <si>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</si>
  <si>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</si>
  <si>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</si>
  <si>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</si>
  <si>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</si>
  <si>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</si>
  <si>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</si>
  <si>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</si>
  <si>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</si>
  <si>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</si>
  <si>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</si>
  <si>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</si>
  <si>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</si>
  <si>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</si>
  <si>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</si>
  <si>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</si>
  <si>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</si>
  <si>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</si>
  <si>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</si>
  <si>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</si>
  <si>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</si>
  <si>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</si>
  <si>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</si>
  <si>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</si>
  <si>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</si>
  <si>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</si>
  <si>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</si>
  <si>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</si>
  <si>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</si>
  <si>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</si>
  <si>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</si>
  <si>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</si>
  <si>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</si>
  <si>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</si>
  <si>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</si>
  <si>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</si>
  <si>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</si>
  <si>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</si>
  <si>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</si>
  <si>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</si>
  <si>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</si>
  <si>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</si>
  <si>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</si>
  <si>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</si>
  <si>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</si>
  <si>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</si>
  <si>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</si>
  <si>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</si>
  <si>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</si>
  <si>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</si>
  <si>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</si>
  <si>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</si>
  <si>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</si>
  <si>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</si>
  <si>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</si>
  <si>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</si>
  <si>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</si>
  <si>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</si>
  <si>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</si>
  <si>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</si>
  <si>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</si>
  <si>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</si>
  <si>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</si>
  <si>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</si>
  <si>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</si>
  <si>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</si>
  <si>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</si>
  <si>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</si>
  <si>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</si>
  <si>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</si>
  <si>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</si>
  <si>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</si>
  <si>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</si>
  <si>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</si>
  <si>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</si>
  <si>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</si>
  <si>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</si>
  <si>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</si>
  <si>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</si>
  <si>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</si>
  <si>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</si>
  <si>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</si>
  <si>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</si>
  <si>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</si>
  <si>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</si>
  <si>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</si>
  <si>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</si>
  <si>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</si>
  <si>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</si>
  <si>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</si>
  <si>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</si>
  <si>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</si>
  <si>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</si>
  <si>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</si>
  <si>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</si>
  <si>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</si>
  <si>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</si>
  <si>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</si>
  <si>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</si>
  <si>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</si>
  <si>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</si>
  <si>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</si>
  <si>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</si>
  <si>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</si>
  <si>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</si>
  <si>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</si>
  <si>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</si>
  <si>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</si>
  <si>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</si>
  <si>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</si>
  <si>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</si>
  <si>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</si>
  <si>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</si>
  <si>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</si>
  <si>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</si>
  <si>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</si>
  <si>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</si>
  <si>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</si>
  <si>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</si>
  <si>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</si>
  <si>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</si>
  <si>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</si>
  <si>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</si>
  <si>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</si>
  <si>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</si>
  <si>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</si>
  <si>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</si>
  <si>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</si>
  <si>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</si>
  <si>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</si>
  <si>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</si>
  <si>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</si>
  <si>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</si>
  <si>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</si>
  <si>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</si>
  <si>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</si>
  <si>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</si>
  <si>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</si>
  <si>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</si>
  <si>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</si>
  <si>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</si>
  <si>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</si>
  <si>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</si>
  <si>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</si>
  <si>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</si>
  <si>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</si>
  <si>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</si>
  <si>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</si>
  <si>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</si>
  <si>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</si>
  <si>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</si>
  <si>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</si>
  <si>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</si>
  <si>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</si>
  <si>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</si>
  <si>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</si>
  <si>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</si>
  <si>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</si>
  <si>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</si>
  <si>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</si>
  <si>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</si>
  <si>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</si>
  <si>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</si>
  <si>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</si>
  <si>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</si>
  <si>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</si>
  <si>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</si>
  <si>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</si>
  <si>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</si>
  <si>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</si>
  <si>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</si>
  <si>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</si>
  <si>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</si>
  <si>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</si>
  <si>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</si>
  <si>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</si>
  <si>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</si>
  <si>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</si>
  <si>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</si>
  <si>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</si>
  <si>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</si>
  <si>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</si>
  <si>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</si>
  <si>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</si>
  <si>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</si>
  <si>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</si>
  <si>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</si>
  <si>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</si>
  <si>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</si>
  <si>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</si>
  <si>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</si>
  <si>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</si>
  <si>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</si>
  <si>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</si>
  <si>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</si>
  <si>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</si>
  <si>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</si>
  <si>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</si>
  <si>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</si>
  <si>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</si>
  <si>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</si>
  <si>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</si>
  <si>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</si>
  <si>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</si>
  <si>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</si>
  <si>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</si>
  <si>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</si>
  <si>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</si>
  <si>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</si>
  <si>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</si>
  <si>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</si>
  <si>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</si>
  <si>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</si>
  <si>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</si>
  <si>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</si>
  <si>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</si>
  <si>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</si>
  <si>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</si>
  <si>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</si>
  <si>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</si>
  <si>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</si>
  <si>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</si>
  <si>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</si>
  <si>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</si>
  <si>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</si>
  <si>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</si>
  <si>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</si>
  <si>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</si>
  <si>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</si>
  <si>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</si>
  <si>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</si>
  <si>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</si>
  <si>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</si>
  <si>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</si>
  <si>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</si>
  <si>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</si>
  <si>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</si>
  <si>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</si>
  <si>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</si>
  <si>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</si>
  <si>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</si>
  <si>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</si>
  <si>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</si>
  <si>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</si>
  <si>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</si>
  <si>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</si>
  <si>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</si>
  <si>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</si>
  <si>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</si>
  <si>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</si>
  <si>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</si>
  <si>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</si>
  <si>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</si>
  <si>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</si>
  <si>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</si>
  <si>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</si>
  <si>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</si>
  <si>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</si>
  <si>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</si>
  <si>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</si>
  <si>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</si>
  <si>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</si>
  <si>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</si>
  <si>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</si>
  <si>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</si>
  <si>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</si>
  <si>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</si>
  <si>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</si>
  <si>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</si>
  <si>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</si>
  <si>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</si>
  <si>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</si>
  <si>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</si>
  <si>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</si>
  <si>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</si>
  <si>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</si>
  <si>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</si>
  <si>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</si>
  <si>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</si>
  <si>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</si>
  <si>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</si>
  <si>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</si>
  <si>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</si>
  <si>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</si>
  <si>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</si>
  <si>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</si>
  <si>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</si>
  <si>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</si>
  <si>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</si>
  <si>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</si>
  <si>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</si>
  <si>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</si>
  <si>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</si>
  <si>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</si>
  <si>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</si>
  <si>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</si>
  <si>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</si>
  <si>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</si>
  <si>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</si>
  <si>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</si>
  <si>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</si>
  <si>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</si>
  <si>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</si>
  <si>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</si>
  <si>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</si>
  <si>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</si>
  <si>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</si>
  <si>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</si>
  <si>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</si>
  <si>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</si>
  <si>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</si>
  <si>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</si>
  <si>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</si>
  <si>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</si>
  <si>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</si>
  <si>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</si>
  <si>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</si>
  <si>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</si>
  <si>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</si>
  <si>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</si>
  <si>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</si>
  <si>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</si>
  <si>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</si>
  <si>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</si>
  <si>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</si>
  <si>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</si>
  <si>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</si>
  <si>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</si>
  <si>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</si>
  <si>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</si>
  <si>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</si>
  <si>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</si>
  <si>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</si>
  <si>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</si>
  <si>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</si>
  <si>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</si>
  <si>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</si>
  <si>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</si>
  <si>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</si>
  <si>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</si>
  <si>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</si>
  <si>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</si>
  <si>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</si>
  <si>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</si>
  <si>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</si>
  <si>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</si>
  <si>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</si>
  <si>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</si>
  <si>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</si>
  <si>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</si>
  <si>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</si>
  <si>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</si>
  <si>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</si>
  <si>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</si>
  <si>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</si>
  <si>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</si>
  <si>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</si>
  <si>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</si>
  <si>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</si>
  <si>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</si>
  <si>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</si>
  <si>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</si>
  <si>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</si>
  <si>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</si>
  <si>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</si>
  <si>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</si>
  <si>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</si>
  <si>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</si>
  <si>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</si>
  <si>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</si>
  <si>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</si>
  <si>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</si>
  <si>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</si>
  <si>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</si>
  <si>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</si>
  <si>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</si>
  <si>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</si>
  <si>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</si>
  <si>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</si>
  <si>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</si>
  <si>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</si>
  <si>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</si>
  <si>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</si>
  <si>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</si>
  <si>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</si>
  <si>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</si>
  <si>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</si>
  <si>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</si>
  <si>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</si>
  <si>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</si>
  <si>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</si>
  <si>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</si>
  <si>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</si>
  <si>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</si>
  <si>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</si>
  <si>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</si>
  <si>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</si>
  <si>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</si>
  <si>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</si>
  <si>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</si>
  <si>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</si>
  <si>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</si>
  <si>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</si>
  <si>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</si>
  <si>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</si>
  <si>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</si>
  <si>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</si>
  <si>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</si>
  <si>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</si>
  <si>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</si>
  <si>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</si>
  <si>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</si>
  <si>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</si>
  <si>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</si>
  <si>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</si>
  <si>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</si>
  <si>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</si>
  <si>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</si>
  <si>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</si>
  <si>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</si>
  <si>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</si>
  <si>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</si>
  <si>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</si>
  <si>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</si>
  <si>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</si>
  <si>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</si>
  <si>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</si>
  <si>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</si>
  <si>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</si>
  <si>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</si>
  <si>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</si>
  <si>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</si>
  <si>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</si>
  <si>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</si>
  <si>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</si>
  <si>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</si>
  <si>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</si>
  <si>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</si>
  <si>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</si>
  <si>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</si>
  <si>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</si>
  <si>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</si>
  <si>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</si>
  <si>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</si>
  <si>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</si>
  <si>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</si>
  <si>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</si>
  <si>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</si>
  <si>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</si>
  <si>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</si>
  <si>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</si>
  <si>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</si>
  <si>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</si>
  <si>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</si>
  <si>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</si>
  <si>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</si>
  <si>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</si>
  <si>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</si>
  <si>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</si>
  <si>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</si>
  <si>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</si>
  <si>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</si>
  <si>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</si>
  <si>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</si>
  <si>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</si>
  <si>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</si>
  <si>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</si>
  <si>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</si>
  <si>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</si>
  <si>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</si>
  <si>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</si>
  <si>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</si>
  <si>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</si>
  <si>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</si>
  <si>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</si>
  <si>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</si>
  <si>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</si>
  <si>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</si>
  <si>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</si>
  <si>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</si>
  <si>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</si>
  <si>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</si>
  <si>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</si>
  <si>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</si>
  <si>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</si>
  <si>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</si>
  <si>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</si>
  <si>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</si>
  <si>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</si>
  <si>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</si>
  <si>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</si>
  <si>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</si>
  <si>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</si>
  <si>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</si>
  <si>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</si>
  <si>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</si>
  <si>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</si>
  <si>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</si>
  <si>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</si>
  <si>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</si>
  <si>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</si>
  <si>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</si>
  <si>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</si>
  <si>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</si>
  <si>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</si>
  <si>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</si>
  <si>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</si>
  <si>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</si>
  <si>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</si>
  <si>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</si>
  <si>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</si>
  <si>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</si>
  <si>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</si>
  <si>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</si>
  <si>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</si>
  <si>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</si>
  <si>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</si>
  <si>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</si>
  <si>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</si>
  <si>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</si>
  <si>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</si>
  <si>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</si>
  <si>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</si>
  <si>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</si>
  <si>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</si>
  <si>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</si>
  <si>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</si>
  <si>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</si>
  <si>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</si>
  <si>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</si>
  <si>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</si>
  <si>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</si>
  <si>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</si>
  <si>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</si>
  <si>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</si>
  <si>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</si>
  <si>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</si>
  <si>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</si>
  <si>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</si>
  <si>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</si>
  <si>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</si>
  <si>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</si>
  <si>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</si>
  <si>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</si>
  <si>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</si>
  <si>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</si>
  <si>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</si>
  <si>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</si>
  <si>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</si>
  <si>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</si>
  <si>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</si>
  <si>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</si>
  <si>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</si>
  <si>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</si>
  <si>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</si>
  <si>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</si>
  <si>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</si>
  <si>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</si>
  <si>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</si>
  <si>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</si>
  <si>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</si>
  <si>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</si>
  <si>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</si>
  <si>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</si>
  <si>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</si>
  <si>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</si>
  <si>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</si>
  <si>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</si>
  <si>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</si>
  <si>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</si>
  <si>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</si>
  <si>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</si>
  <si>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</si>
  <si>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</si>
  <si>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</si>
  <si>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</si>
  <si>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</si>
  <si>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</si>
  <si>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</si>
  <si>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</si>
  <si>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</si>
  <si>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</si>
  <si>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</si>
  <si>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</si>
  <si>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</si>
  <si>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</si>
  <si>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</si>
  <si>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</si>
  <si>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</si>
  <si>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</si>
  <si>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</si>
  <si>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</si>
  <si>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</si>
  <si>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</si>
  <si>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</si>
  <si>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</si>
  <si>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</si>
  <si>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</si>
  <si>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</si>
  <si>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</si>
  <si>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</si>
  <si>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</si>
  <si>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</si>
  <si>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</si>
  <si>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</si>
  <si>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</si>
  <si>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</si>
  <si>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</si>
  <si>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</si>
  <si>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</si>
  <si>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</si>
  <si>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</si>
  <si>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</si>
  <si>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</si>
  <si>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</si>
  <si>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</si>
  <si>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</si>
  <si>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</si>
  <si>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</si>
  <si>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</si>
  <si>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</si>
  <si>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</si>
  <si>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</si>
  <si>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</si>
  <si>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</si>
  <si>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</si>
  <si>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</si>
  <si>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</si>
  <si>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</si>
  <si>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</si>
  <si>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</si>
  <si>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</si>
  <si>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</si>
  <si>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</si>
  <si>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</si>
  <si>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</si>
  <si>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</si>
  <si>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</si>
  <si>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</si>
  <si>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</si>
  <si>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</si>
  <si>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</si>
  <si>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</si>
  <si>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</si>
  <si>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</si>
  <si>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</si>
  <si>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</si>
  <si>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</si>
  <si>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</si>
  <si>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</si>
  <si>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</si>
  <si>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</si>
  <si>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</si>
  <si>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</si>
  <si>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</si>
  <si>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</si>
  <si>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</si>
  <si>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</si>
  <si>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</si>
  <si>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</si>
  <si>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</si>
  <si>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</si>
  <si>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</si>
  <si>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</si>
  <si>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</si>
  <si>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</si>
  <si>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</si>
  <si>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</si>
  <si>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</si>
  <si>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</si>
  <si>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</si>
  <si>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</si>
  <si>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</si>
  <si>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</si>
  <si>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</si>
  <si>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</si>
  <si>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</si>
  <si>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</si>
  <si>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</si>
  <si>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</si>
  <si>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</si>
  <si>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</si>
  <si>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</si>
  <si>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</si>
  <si>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</si>
  <si>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</si>
  <si>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</si>
  <si>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</si>
  <si>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</si>
  <si>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</si>
  <si>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</si>
  <si>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</si>
  <si>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</si>
  <si>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</si>
  <si>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</si>
  <si>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</si>
  <si>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</si>
  <si>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</si>
  <si>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</si>
  <si>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</si>
  <si>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</si>
  <si>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</si>
  <si>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</si>
  <si>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</si>
  <si>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</si>
  <si>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</si>
  <si>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</si>
  <si>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</si>
  <si>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</si>
  <si>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</si>
  <si>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</si>
  <si>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</si>
  <si>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</si>
  <si>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</si>
  <si>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</si>
  <si>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</si>
  <si>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</si>
  <si>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</si>
  <si>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</si>
  <si>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</si>
  <si>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</si>
  <si>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</si>
  <si>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</si>
  <si>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</si>
  <si>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</si>
  <si>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</si>
  <si>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</si>
  <si>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</si>
  <si>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</si>
  <si>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</si>
  <si>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</si>
  <si>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</si>
  <si>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</si>
  <si>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</si>
  <si>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</si>
  <si>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</si>
  <si>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</si>
  <si>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</si>
  <si>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</si>
  <si>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</si>
  <si>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</si>
  <si>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</si>
  <si>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</si>
  <si>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</si>
  <si>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</si>
  <si>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</si>
  <si>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</si>
  <si>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</si>
  <si>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</si>
  <si>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</si>
  <si>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</si>
  <si>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</si>
  <si>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</si>
  <si>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</si>
  <si>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</si>
  <si>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</si>
  <si>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</si>
  <si>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</si>
  <si>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</si>
  <si>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</si>
  <si>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</si>
  <si>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</si>
  <si>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</si>
  <si>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</si>
  <si>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</si>
  <si>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</si>
  <si>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</si>
  <si>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</si>
  <si>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</si>
  <si>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</si>
  <si>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</si>
  <si>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</si>
  <si>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</si>
  <si>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</si>
  <si>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</si>
  <si>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</si>
  <si>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</si>
  <si>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</si>
  <si>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</si>
  <si>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</si>
  <si>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</si>
  <si>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</si>
  <si>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</si>
  <si>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</si>
  <si>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</si>
  <si>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</si>
  <si>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</si>
  <si>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</si>
  <si>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</si>
  <si>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</si>
  <si>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</si>
  <si>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</si>
  <si>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</si>
  <si>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</si>
  <si>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</si>
  <si>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</si>
  <si>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</si>
  <si>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</si>
  <si>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</si>
  <si>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</si>
  <si>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</si>
  <si>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</si>
  <si>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</si>
  <si>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</si>
  <si>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</si>
  <si>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</si>
  <si>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</si>
  <si>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</si>
  <si>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</si>
  <si>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</si>
  <si>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</si>
  <si>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</si>
  <si>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</si>
  <si>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</si>
  <si>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</si>
  <si>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</si>
  <si>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</si>
  <si>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</si>
  <si>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</si>
  <si>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</si>
  <si>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</si>
  <si>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</si>
  <si>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</si>
  <si>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</si>
  <si>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</si>
  <si>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</si>
  <si>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</si>
  <si>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</si>
  <si>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</si>
  <si>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</si>
  <si>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</si>
  <si>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</si>
  <si>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</si>
  <si>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</si>
  <si>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</si>
  <si>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</si>
  <si>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</si>
  <si>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</si>
  <si>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</si>
  <si>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</si>
  <si>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</si>
  <si>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</si>
  <si>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</si>
  <si>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</si>
  <si>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</si>
  <si>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</si>
  <si>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</si>
  <si>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</si>
  <si>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</si>
  <si>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</si>
  <si>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</si>
  <si>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</si>
  <si>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</si>
  <si>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</si>
  <si>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</si>
  <si>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</si>
  <si>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</si>
  <si>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</si>
  <si>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</si>
  <si>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</si>
  <si>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</si>
  <si>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</si>
  <si>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</si>
  <si>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</si>
  <si>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</si>
  <si>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</si>
  <si>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</si>
  <si>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</si>
  <si>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</si>
  <si>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</si>
  <si>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</si>
  <si>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</si>
  <si>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</si>
  <si>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</si>
  <si>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</si>
  <si>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</si>
  <si>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</si>
  <si>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</si>
  <si>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</si>
  <si>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</si>
  <si>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</si>
  <si>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</si>
  <si>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</si>
  <si>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</si>
  <si>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</si>
  <si>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</si>
  <si>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</si>
  <si>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</si>
  <si>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</si>
  <si>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</si>
  <si>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</si>
  <si>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</si>
  <si>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</si>
  <si>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</si>
  <si>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</si>
  <si>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</si>
  <si>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</si>
  <si>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</si>
  <si>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</si>
  <si>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</si>
  <si>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</si>
  <si>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</si>
  <si>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</si>
  <si>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</si>
  <si>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</si>
  <si>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</si>
  <si>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</si>
  <si>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</si>
  <si>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</si>
  <si>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</si>
  <si>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</si>
  <si>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</si>
  <si>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</si>
  <si>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</si>
  <si>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</si>
  <si>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</si>
  <si>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</si>
  <si>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</si>
  <si>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</si>
  <si>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</si>
  <si>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</si>
  <si>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</si>
  <si>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</si>
  <si>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</si>
  <si>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</si>
  <si>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</si>
  <si>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</si>
  <si>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</si>
  <si>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</si>
  <si>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</si>
  <si>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</si>
  <si>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</si>
  <si>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</si>
  <si>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</si>
  <si>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</si>
  <si>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</si>
  <si>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</si>
  <si>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</si>
  <si>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</si>
  <si>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</si>
  <si>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</si>
  <si>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</si>
  <si>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</si>
  <si>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</si>
  <si>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</si>
  <si>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</si>
  <si>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</si>
  <si>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</si>
  <si>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</si>
  <si>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</si>
  <si>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</si>
  <si>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</si>
  <si>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</si>
  <si>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</si>
  <si>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</si>
  <si>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</si>
  <si>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</si>
  <si>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</si>
  <si>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</si>
  <si>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</si>
  <si>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</si>
  <si>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</si>
  <si>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</si>
  <si>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</si>
  <si>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</si>
  <si>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</si>
  <si>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</si>
  <si>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</si>
  <si>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</si>
  <si>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</si>
  <si>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</si>
  <si>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</si>
  <si>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</si>
  <si>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</si>
  <si>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</si>
  <si>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</si>
  <si>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</si>
  <si>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</si>
  <si>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</si>
  <si>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</si>
  <si>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</si>
  <si>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</si>
  <si>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</si>
  <si>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</si>
  <si>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</si>
  <si>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</si>
  <si>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</si>
  <si>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</si>
  <si>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</si>
  <si>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</si>
  <si>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</si>
  <si>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</si>
  <si>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</si>
  <si>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</si>
  <si>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</si>
  <si>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</si>
  <si>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</si>
  <si>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</si>
  <si>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</si>
  <si>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</si>
  <si>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</si>
  <si>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</si>
  <si>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</si>
  <si>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</si>
  <si>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</si>
  <si>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</si>
  <si>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</si>
  <si>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</si>
  <si>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</si>
  <si>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</si>
  <si>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</si>
  <si>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</si>
  <si>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</si>
  <si>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</si>
  <si>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</si>
  <si>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</si>
  <si>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</si>
  <si>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</si>
  <si>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</si>
  <si>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</si>
  <si>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</si>
  <si>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</si>
  <si>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</si>
  <si>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</si>
  <si>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</si>
  <si>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</si>
  <si>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</si>
  <si>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</si>
  <si>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</si>
  <si>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</si>
  <si>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</si>
  <si>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</si>
  <si>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</si>
  <si>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</si>
  <si>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</si>
  <si>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</si>
  <si>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</si>
  <si>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</si>
  <si>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</si>
  <si>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</si>
  <si>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</si>
  <si>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</si>
  <si>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</si>
  <si>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</si>
  <si>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</si>
  <si>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</si>
  <si>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</si>
  <si>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</si>
  <si>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</si>
  <si>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</si>
  <si>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</si>
  <si>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</si>
  <si>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</si>
  <si>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</si>
  <si>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</si>
  <si>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</si>
  <si>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</si>
  <si>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</si>
  <si>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</si>
  <si>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</si>
  <si>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</si>
  <si>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</si>
  <si>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</si>
  <si>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</si>
  <si>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</si>
  <si>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</si>
  <si>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</si>
  <si>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</si>
  <si>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</si>
  <si>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</si>
  <si>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</si>
  <si>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</si>
  <si>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</si>
  <si>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</si>
  <si>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</si>
  <si>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</si>
  <si>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</si>
  <si>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</si>
  <si>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</si>
  <si>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</si>
  <si>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</si>
  <si>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</si>
  <si>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</si>
  <si>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</si>
  <si>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</si>
  <si>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</si>
  <si>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</si>
  <si>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</si>
  <si>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</si>
  <si>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</si>
  <si>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</si>
  <si>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</si>
  <si>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</si>
  <si>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</si>
  <si>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</si>
  <si>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</si>
  <si>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</si>
  <si>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</si>
  <si>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</si>
  <si>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</si>
  <si>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</si>
  <si>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</si>
  <si>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</si>
  <si>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</si>
  <si>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</si>
  <si>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</si>
  <si>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</si>
  <si>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</si>
  <si>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</si>
  <si>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</si>
  <si>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</si>
  <si>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</si>
  <si>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</si>
  <si>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</si>
  <si>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</si>
  <si>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</si>
  <si>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</si>
  <si>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</si>
  <si>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</si>
  <si>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</si>
  <si>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</si>
  <si>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</si>
  <si>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</si>
  <si>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</si>
  <si>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</si>
  <si>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</si>
  <si>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</si>
  <si>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</si>
  <si>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</si>
  <si>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</si>
  <si>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</si>
  <si>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</si>
  <si>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</si>
  <si>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</si>
  <si>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</si>
  <si>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</si>
  <si>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</si>
  <si>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</si>
  <si>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</si>
  <si>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</si>
  <si>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</si>
  <si>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</si>
  <si>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</si>
  <si>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</si>
  <si>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</si>
  <si>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</si>
  <si>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</si>
  <si>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</si>
  <si>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</si>
  <si>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</si>
  <si>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</si>
  <si>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</si>
  <si>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</si>
  <si>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</si>
  <si>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</si>
  <si>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</si>
  <si>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</si>
  <si>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</si>
  <si>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</si>
  <si>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</si>
  <si>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</si>
  <si>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</si>
  <si>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</si>
  <si>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</si>
  <si>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</si>
  <si>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</si>
  <si>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</si>
  <si>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</si>
  <si>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</si>
  <si>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</si>
  <si>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</si>
  <si>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</si>
  <si>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</si>
  <si>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</si>
  <si>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</si>
  <si>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</si>
  <si>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</si>
  <si>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</si>
  <si>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</si>
  <si>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</si>
  <si>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</si>
  <si>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</si>
  <si>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</si>
  <si>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</si>
  <si>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</si>
  <si>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</si>
  <si>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</si>
  <si>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</si>
  <si>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</si>
  <si>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</si>
  <si>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</si>
  <si>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</si>
  <si>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</si>
  <si>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</si>
  <si>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</si>
  <si>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</si>
  <si>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</si>
  <si>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</si>
  <si>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</si>
  <si>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</si>
  <si>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</si>
  <si>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</si>
  <si>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</si>
  <si>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</si>
  <si>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</si>
  <si>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</si>
  <si>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</si>
  <si>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</si>
  <si>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</si>
  <si>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</si>
  <si>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</si>
  <si>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</si>
  <si>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</si>
  <si>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</si>
  <si>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</si>
  <si>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</si>
  <si>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</si>
  <si>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</si>
  <si>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</si>
  <si>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</si>
  <si>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</si>
  <si>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</si>
  <si>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</si>
  <si>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</si>
  <si>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</si>
  <si>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</si>
  <si>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</si>
  <si>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</si>
  <si>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</si>
  <si>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</si>
  <si>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</si>
  <si>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</si>
  <si>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</si>
  <si>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</si>
  <si>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</si>
  <si>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</si>
  <si>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</si>
  <si>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</si>
  <si>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</si>
  <si>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</si>
  <si>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</si>
  <si>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</si>
  <si>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</si>
  <si>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</si>
  <si>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</si>
  <si>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</si>
  <si>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</si>
  <si>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</si>
  <si>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</si>
  <si>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</si>
  <si>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</si>
  <si>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</si>
  <si>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</si>
  <si>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</si>
  <si>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</si>
  <si>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</si>
  <si>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</si>
  <si>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</si>
  <si>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</si>
  <si>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</si>
  <si>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</si>
  <si>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</si>
  <si>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</si>
  <si>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</si>
  <si>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</si>
  <si>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</si>
  <si>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</si>
  <si>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</si>
  <si>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</si>
  <si>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</si>
  <si>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</si>
  <si>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</si>
  <si>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</si>
  <si>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</si>
  <si>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</si>
  <si>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</si>
  <si>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</si>
  <si>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</si>
  <si>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</si>
  <si>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</si>
  <si>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</si>
  <si>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</si>
  <si>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</si>
  <si>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</si>
  <si>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</si>
  <si>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</si>
  <si>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</si>
  <si>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</si>
  <si>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</si>
  <si>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</si>
  <si>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</si>
  <si>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</si>
  <si>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</si>
  <si>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</si>
  <si>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</si>
  <si>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</si>
  <si>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</si>
  <si>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</si>
  <si>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</si>
  <si>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</si>
  <si>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</si>
  <si>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</si>
  <si>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</si>
  <si>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</si>
  <si>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</si>
  <si>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</si>
  <si>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</si>
  <si>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</si>
  <si>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</si>
  <si>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</si>
  <si>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</si>
  <si>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</si>
  <si>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</si>
  <si>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</si>
  <si>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</si>
  <si>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</si>
  <si>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</si>
  <si>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</si>
  <si>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</si>
  <si>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</si>
  <si>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</si>
  <si>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</si>
  <si>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</si>
  <si>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</si>
  <si>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</si>
  <si>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</si>
  <si>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</si>
  <si>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</si>
  <si>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</si>
  <si>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</si>
  <si>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</si>
  <si>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</si>
  <si>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</si>
  <si>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</si>
  <si>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</si>
  <si>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</si>
  <si>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</si>
  <si>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</si>
  <si>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</si>
  <si>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</si>
  <si>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</si>
  <si>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</si>
  <si>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</si>
  <si>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</si>
  <si>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</si>
  <si>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</si>
  <si>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</si>
  <si>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</si>
  <si>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</si>
  <si>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</si>
  <si>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</si>
  <si>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</si>
  <si>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</si>
  <si>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</si>
  <si>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</si>
  <si>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</si>
  <si>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</si>
  <si>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</si>
  <si>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</si>
  <si>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</si>
  <si>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</si>
  <si>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</si>
  <si>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</si>
  <si>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</si>
  <si>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</si>
  <si>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</si>
  <si>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</si>
  <si>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</si>
  <si>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</si>
  <si>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</si>
  <si>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</si>
  <si>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</si>
  <si>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</si>
  <si>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</si>
  <si>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</si>
  <si>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</si>
  <si>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</si>
  <si>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</si>
  <si>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</si>
  <si>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</si>
  <si>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</si>
  <si>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</si>
  <si>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</si>
  <si>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</si>
  <si>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</si>
  <si>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</si>
  <si>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</si>
  <si>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</si>
  <si>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</si>
  <si>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</si>
  <si>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</si>
  <si>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</si>
  <si>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</si>
  <si>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</si>
  <si>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</si>
  <si>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</si>
  <si>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</si>
  <si>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</si>
  <si>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</si>
  <si>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</si>
  <si>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</si>
  <si>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</si>
  <si>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</si>
  <si>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</si>
  <si>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</si>
  <si>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</si>
  <si>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</si>
  <si>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</si>
  <si>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</si>
  <si>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</si>
  <si>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</si>
  <si>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</si>
  <si>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</si>
  <si>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</si>
  <si>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</si>
  <si>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</si>
  <si>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</si>
  <si>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</si>
  <si>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</si>
  <si>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</si>
  <si>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</si>
  <si>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</si>
  <si>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</si>
  <si>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</si>
  <si>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</si>
  <si>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</si>
  <si>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</si>
  <si>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</si>
  <si>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</si>
  <si>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</si>
  <si>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</si>
  <si>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</si>
  <si>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</si>
  <si>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</si>
  <si>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</si>
  <si>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</si>
  <si>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</si>
  <si>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</si>
  <si>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</si>
  <si>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</si>
  <si>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</si>
  <si>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</si>
  <si>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</si>
  <si>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</si>
  <si>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</si>
  <si>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</si>
  <si>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</si>
  <si>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</si>
  <si>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</si>
  <si>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</si>
  <si>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</si>
  <si>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</si>
  <si>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</si>
  <si>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</si>
  <si>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</si>
  <si>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</si>
  <si>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</si>
  <si>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</si>
  <si>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</si>
  <si>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</si>
  <si>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</si>
  <si>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</si>
  <si>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</si>
  <si>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</si>
  <si>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</si>
  <si>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</si>
  <si>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</si>
  <si>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</si>
  <si>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</si>
  <si>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</si>
  <si>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</si>
  <si>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</si>
  <si>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</si>
  <si>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</si>
  <si>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</si>
  <si>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</si>
  <si>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</si>
  <si>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</si>
  <si>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</si>
  <si>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</si>
  <si>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</si>
  <si>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</si>
  <si>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</si>
  <si>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</si>
  <si>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</si>
  <si>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</si>
  <si>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</si>
  <si>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</si>
  <si>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</si>
  <si>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</si>
  <si>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</si>
  <si>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</si>
  <si>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</si>
  <si>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</si>
  <si>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</si>
  <si>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</si>
  <si>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</si>
  <si>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</si>
  <si>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</si>
  <si>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</si>
  <si>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</si>
  <si>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</si>
  <si>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</si>
  <si>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</si>
  <si>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</si>
  <si>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</si>
  <si>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</si>
  <si>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</si>
  <si>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</si>
  <si>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</si>
  <si>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</si>
  <si>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</si>
  <si>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</si>
  <si>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</si>
  <si>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</si>
  <si>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</si>
  <si>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</si>
  <si>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</si>
  <si>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</si>
  <si>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</si>
  <si>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</si>
  <si>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</si>
  <si>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</si>
  <si>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</si>
  <si>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</si>
  <si>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</si>
  <si>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</si>
  <si>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</si>
  <si>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</si>
  <si>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</si>
  <si>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</si>
  <si>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</si>
  <si>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</si>
  <si>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</si>
  <si>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</si>
  <si>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</si>
  <si>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</si>
  <si>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</si>
  <si>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</si>
  <si>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</si>
  <si>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</si>
  <si>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</si>
  <si>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</si>
  <si>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</si>
  <si>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</si>
  <si>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</si>
  <si>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</si>
  <si>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</si>
  <si>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</si>
  <si>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</si>
  <si>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</si>
  <si>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</si>
  <si>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</si>
  <si>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</si>
  <si>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</si>
  <si>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</si>
  <si>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</si>
  <si>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</si>
  <si>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</si>
  <si>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</si>
  <si>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</si>
  <si>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</si>
  <si>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</si>
  <si>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</si>
  <si>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</si>
  <si>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</si>
  <si>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</si>
  <si>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</si>
  <si>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</si>
  <si>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</si>
  <si>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</si>
  <si>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</si>
  <si>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</si>
  <si>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</si>
  <si>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</si>
  <si>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</si>
  <si>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</si>
  <si>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</si>
  <si>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</si>
  <si>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</si>
  <si>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</si>
  <si>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</si>
  <si>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</si>
  <si>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</si>
  <si>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</si>
  <si>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</si>
  <si>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</si>
  <si>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</si>
  <si>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</si>
  <si>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</si>
  <si>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</si>
  <si>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</si>
  <si>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</si>
  <si>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</si>
  <si>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</si>
  <si>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</si>
  <si>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</si>
  <si>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</si>
  <si>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</si>
  <si>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</si>
  <si>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</si>
  <si>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</si>
  <si>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</si>
  <si>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</si>
  <si>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</si>
  <si>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</si>
  <si>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</si>
  <si>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</si>
  <si>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</si>
  <si>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</si>
  <si>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</si>
  <si>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</si>
  <si>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</si>
  <si>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</si>
  <si>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</si>
  <si>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</si>
  <si>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</si>
  <si>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</si>
  <si>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</si>
  <si>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</si>
  <si>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</si>
  <si>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</si>
  <si>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</si>
  <si>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</si>
  <si>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</si>
  <si>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</si>
  <si>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</si>
  <si>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</si>
  <si>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</si>
  <si>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</si>
  <si>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</si>
  <si>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</si>
  <si>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</si>
  <si>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</si>
  <si>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</si>
  <si>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</si>
  <si>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</si>
  <si>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</si>
  <si>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</si>
  <si>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</si>
  <si>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</si>
  <si>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</si>
  <si>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</si>
  <si>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</si>
  <si>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</si>
  <si>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</si>
  <si>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</si>
  <si>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</si>
  <si>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</si>
  <si>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</si>
  <si>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</si>
  <si>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</si>
  <si>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</si>
  <si>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</si>
  <si>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</si>
  <si>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</si>
  <si>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</si>
  <si>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</si>
  <si>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</si>
  <si>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</si>
  <si>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</si>
  <si>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</si>
  <si>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</si>
  <si>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</si>
  <si>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</si>
  <si>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</si>
  <si>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</si>
  <si>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</si>
  <si>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</si>
  <si>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</si>
  <si>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</si>
  <si>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</si>
  <si>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</si>
  <si>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</si>
  <si>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</si>
  <si>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</si>
  <si>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</si>
  <si>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</si>
  <si>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</si>
  <si>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</si>
  <si>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</si>
  <si>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</si>
  <si>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</si>
  <si>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</si>
  <si>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</si>
  <si>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</si>
  <si>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</si>
  <si>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</si>
  <si>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</si>
  <si>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</si>
  <si>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</si>
  <si>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</si>
  <si>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</si>
  <si>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</si>
  <si>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</si>
  <si>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</si>
  <si>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</si>
  <si>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</si>
  <si>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</si>
  <si>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</si>
  <si>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</si>
  <si>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</si>
  <si>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</si>
  <si>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</si>
  <si>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</si>
  <si>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</si>
  <si>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</si>
  <si>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</si>
  <si>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</si>
  <si>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</si>
  <si>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</si>
  <si>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</si>
  <si>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</si>
  <si>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</si>
  <si>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</si>
  <si>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</si>
  <si>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</si>
  <si>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</si>
  <si>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</si>
  <si>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</si>
  <si>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</si>
  <si>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</si>
  <si>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</si>
  <si>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</si>
  <si>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</si>
  <si>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</si>
  <si>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</si>
  <si>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</si>
  <si>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</si>
  <si>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</si>
  <si>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</si>
  <si>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</si>
  <si>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</si>
  <si>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</si>
  <si>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</si>
  <si>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</si>
  <si>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</si>
  <si>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</si>
  <si>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</si>
  <si>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</si>
  <si>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</si>
  <si>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</si>
  <si>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</si>
  <si>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</si>
  <si>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</si>
  <si>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</si>
  <si>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</si>
  <si>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</si>
  <si>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</si>
  <si>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</si>
  <si>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</si>
  <si>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</si>
  <si>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</si>
  <si>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</si>
  <si>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</si>
  <si>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</si>
  <si>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</si>
  <si>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</si>
  <si>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</si>
  <si>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</si>
  <si>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</si>
  <si>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</si>
  <si>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</si>
  <si>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</si>
  <si>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</si>
  <si>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</si>
  <si>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</si>
  <si>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</si>
  <si>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</si>
  <si>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</si>
  <si>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</si>
  <si>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</si>
  <si>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</si>
  <si>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</si>
  <si>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</si>
  <si>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</si>
  <si>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</si>
  <si>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</si>
  <si>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</si>
  <si>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</si>
  <si>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</si>
  <si>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</si>
  <si>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</si>
  <si>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</si>
  <si>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</si>
  <si>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</si>
  <si>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</si>
  <si>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</si>
  <si>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</si>
  <si>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</si>
  <si>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</si>
  <si>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</si>
  <si>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</si>
  <si>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</si>
  <si>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</si>
  <si>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</si>
  <si>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</si>
  <si>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</si>
  <si>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</si>
  <si>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</si>
  <si>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</si>
  <si>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</si>
  <si>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</si>
  <si>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</si>
  <si>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</si>
  <si>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</si>
  <si>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</si>
  <si>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</si>
  <si>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</si>
  <si>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</si>
  <si>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</si>
  <si>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</si>
  <si>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</si>
  <si>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</si>
  <si>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</si>
  <si>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</si>
  <si>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</si>
  <si>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</si>
  <si>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</si>
  <si>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</si>
  <si>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</si>
  <si>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</si>
  <si>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</si>
  <si>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</si>
  <si>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</si>
  <si>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</si>
  <si>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</si>
  <si>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</si>
  <si>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</si>
  <si>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</si>
  <si>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</si>
  <si>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</si>
  <si>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</si>
  <si>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</si>
  <si>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</si>
  <si>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</si>
  <si>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</si>
  <si>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</si>
  <si>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</si>
  <si>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</si>
  <si>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</si>
  <si>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</si>
  <si>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</si>
  <si>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</si>
  <si>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</si>
  <si>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</si>
  <si>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</si>
  <si>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</si>
  <si>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</si>
  <si>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</si>
  <si>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</si>
  <si>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</si>
  <si>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</si>
  <si>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</si>
  <si>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</si>
  <si>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</si>
  <si>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</si>
  <si>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</si>
  <si>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</si>
  <si>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</si>
  <si>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</si>
  <si>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</si>
  <si>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</si>
  <si>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</si>
  <si>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</si>
  <si>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</si>
  <si>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</si>
  <si>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</si>
  <si>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</si>
  <si>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</si>
  <si>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</si>
  <si>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</si>
  <si>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</si>
  <si>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</si>
  <si>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</si>
  <si>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</si>
  <si>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</si>
  <si>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</si>
  <si>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</si>
  <si>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</si>
  <si>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</si>
  <si>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</si>
  <si>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</si>
  <si>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</si>
  <si>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</si>
  <si>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</si>
  <si>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</si>
  <si>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</si>
  <si>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</si>
  <si>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</si>
  <si>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</si>
  <si>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</si>
  <si>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</si>
  <si>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</si>
  <si>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</si>
  <si>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</si>
  <si>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</si>
  <si>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</si>
  <si>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</si>
  <si>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</si>
  <si>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</si>
  <si>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</si>
  <si>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</si>
  <si>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</si>
  <si>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</si>
  <si>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</si>
  <si>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</si>
  <si>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</si>
  <si>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</si>
  <si>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</si>
  <si>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</si>
  <si>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</si>
  <si>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</si>
  <si>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</si>
  <si>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</si>
  <si>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</si>
  <si>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</si>
  <si>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</si>
  <si>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</si>
  <si>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</si>
  <si>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</si>
  <si>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</si>
  <si>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</si>
  <si>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</si>
  <si>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</si>
  <si>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</si>
  <si>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</si>
  <si>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</si>
  <si>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</si>
  <si>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</si>
  <si>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</si>
  <si>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</si>
  <si>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</si>
  <si>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</si>
  <si>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</si>
  <si>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</si>
  <si>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</si>
  <si>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</si>
  <si>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</si>
  <si>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</si>
  <si>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</si>
  <si>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</si>
  <si>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</si>
  <si>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</si>
  <si>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</si>
  <si>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</si>
  <si>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</si>
  <si>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</si>
  <si>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</si>
  <si>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</si>
  <si>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</si>
  <si>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</si>
  <si>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</si>
  <si>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</si>
  <si>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</si>
  <si>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</si>
  <si>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</si>
  <si>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</si>
  <si>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</si>
  <si>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</si>
  <si>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</si>
  <si>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</si>
  <si>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</si>
  <si>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</si>
  <si>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</si>
  <si>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</si>
  <si>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</si>
  <si>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</si>
  <si>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</si>
  <si>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</si>
  <si>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</si>
  <si>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</si>
  <si>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</si>
  <si>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</si>
  <si>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</si>
  <si>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</si>
  <si>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</si>
  <si>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</si>
  <si>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</si>
  <si>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</si>
  <si>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</si>
  <si>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</si>
  <si>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</si>
  <si>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</si>
  <si>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</si>
  <si>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</si>
  <si>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</si>
  <si>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</si>
  <si>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</si>
  <si>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</si>
  <si>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</si>
  <si>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</si>
  <si>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</si>
  <si>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</si>
  <si>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</si>
  <si>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</si>
  <si>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</si>
  <si>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</si>
  <si>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</si>
  <si>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</si>
  <si>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</si>
  <si>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</si>
  <si>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</si>
  <si>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</si>
  <si>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</si>
  <si>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</si>
  <si>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</si>
  <si>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</si>
  <si>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</si>
  <si>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</si>
  <si>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</si>
  <si>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</si>
  <si>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</si>
  <si>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</si>
  <si>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</si>
  <si>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</si>
  <si>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</si>
  <si>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</si>
  <si>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</si>
  <si>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</si>
  <si>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</si>
  <si>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</si>
  <si>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</si>
  <si>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</si>
  <si>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</si>
  <si>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</si>
  <si>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</si>
  <si>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</si>
  <si>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</si>
  <si>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</si>
  <si>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</si>
  <si>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</si>
  <si>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</si>
  <si>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</si>
  <si>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</si>
  <si>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</si>
  <si>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</si>
  <si>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</si>
  <si>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</si>
  <si>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</si>
  <si>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</si>
  <si>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</si>
  <si>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</si>
  <si>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</si>
  <si>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</si>
  <si>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</si>
  <si>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</si>
  <si>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</si>
  <si>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</si>
  <si>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</si>
  <si>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</si>
  <si>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</si>
  <si>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</si>
  <si>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</si>
  <si>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</si>
  <si>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</si>
  <si>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</si>
  <si>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</si>
  <si>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</si>
  <si>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</si>
  <si>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</si>
  <si>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</si>
  <si>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</si>
  <si>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</si>
  <si>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</si>
  <si>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</si>
  <si>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</si>
  <si>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</si>
  <si>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</si>
  <si>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</si>
  <si>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</si>
  <si>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</si>
  <si>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</si>
  <si>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</si>
  <si>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</si>
  <si>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</si>
  <si>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</si>
  <si>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</si>
  <si>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</si>
  <si>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</si>
  <si>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</si>
  <si>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</si>
  <si>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</si>
  <si>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</si>
  <si>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</si>
  <si>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</si>
  <si>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</si>
  <si>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</si>
  <si>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</si>
  <si>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</si>
  <si>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</si>
  <si>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</si>
  <si>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</si>
  <si>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</si>
  <si>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</si>
  <si>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</si>
  <si>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</si>
  <si>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</si>
  <si>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</si>
  <si>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</si>
  <si>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</si>
  <si>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</si>
  <si>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</si>
  <si>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</si>
  <si>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</si>
  <si>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</si>
  <si>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</si>
  <si>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</si>
  <si>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</si>
  <si>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</si>
  <si>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</si>
  <si>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</si>
  <si>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</si>
  <si>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</si>
  <si>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</si>
  <si>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</si>
  <si>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</si>
  <si>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</si>
  <si>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</si>
  <si>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</si>
  <si>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</si>
  <si>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</si>
  <si>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</si>
  <si>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</si>
  <si>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</si>
  <si>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</si>
  <si>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</si>
  <si>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</si>
  <si>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</si>
  <si>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</si>
  <si>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</si>
  <si>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</si>
  <si>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</si>
  <si>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</si>
  <si>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</si>
  <si>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</si>
  <si>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</si>
  <si>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</si>
  <si>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</si>
  <si>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</si>
  <si>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</si>
  <si>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</si>
  <si>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</si>
  <si>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</si>
  <si>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</si>
  <si>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</si>
  <si>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</si>
  <si>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</si>
  <si>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</si>
  <si>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</si>
  <si>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</si>
  <si>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</si>
  <si>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</si>
  <si>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</si>
  <si>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</si>
  <si>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</si>
  <si>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</si>
  <si>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</si>
  <si>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</si>
  <si>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</si>
  <si>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</si>
  <si>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</si>
  <si>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</si>
  <si>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</si>
  <si>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</si>
  <si>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</si>
  <si>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</si>
  <si>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</si>
  <si>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</si>
  <si>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</si>
  <si>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</si>
  <si>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</si>
  <si>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</si>
  <si>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</si>
  <si>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</si>
  <si>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</si>
  <si>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</si>
  <si>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</si>
  <si>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</si>
  <si>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</si>
  <si>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</si>
  <si>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</si>
  <si>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</si>
  <si>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</si>
  <si>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</si>
  <si>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</si>
  <si>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</si>
  <si>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</si>
  <si>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</si>
  <si>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</si>
  <si>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</si>
  <si>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</si>
  <si>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</si>
  <si>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</si>
  <si>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</si>
  <si>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</si>
  <si>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</si>
  <si>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</si>
  <si>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</si>
  <si>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</si>
  <si>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</si>
  <si>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</si>
  <si>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</si>
  <si>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</si>
  <si>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</si>
  <si>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</si>
  <si>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</si>
  <si>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</si>
  <si>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</si>
  <si>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</si>
  <si>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</si>
  <si>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</si>
  <si>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</si>
  <si>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</si>
  <si>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</si>
  <si>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</si>
  <si>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</si>
  <si>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</si>
  <si>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</si>
  <si>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</si>
  <si>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</si>
  <si>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</si>
  <si>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</si>
  <si>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</si>
  <si>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</si>
  <si>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</si>
  <si>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</si>
  <si>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</si>
  <si>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</si>
  <si>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</si>
  <si>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</si>
  <si>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</si>
  <si>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</si>
  <si>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</si>
  <si>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</si>
  <si>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</si>
  <si>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</si>
  <si>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</si>
  <si>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</si>
  <si>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</si>
  <si>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</si>
  <si>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</si>
  <si>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</si>
  <si>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</si>
  <si>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</si>
  <si>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</si>
  <si>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</si>
  <si>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</si>
  <si>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</si>
  <si>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</si>
  <si>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</si>
  <si>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</si>
  <si>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</si>
  <si>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</si>
  <si>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</si>
  <si>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</si>
  <si>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</si>
  <si>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</si>
  <si>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</si>
  <si>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</si>
  <si>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</si>
  <si>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</si>
  <si>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</si>
  <si>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</si>
  <si>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</si>
  <si>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</si>
  <si>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</si>
  <si>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</si>
  <si>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</si>
  <si>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</si>
  <si>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</si>
  <si>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</si>
  <si>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</si>
  <si>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</si>
  <si>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</si>
  <si>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</si>
  <si>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</si>
  <si>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</si>
  <si>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</si>
  <si>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</si>
  <si>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</si>
  <si>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</si>
  <si>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</si>
  <si>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</si>
  <si>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</si>
  <si>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</si>
  <si>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</si>
  <si>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</si>
  <si>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</si>
  <si>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</si>
  <si>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</si>
  <si>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</si>
  <si>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</si>
  <si>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</si>
  <si>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</si>
  <si>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</si>
  <si>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</si>
  <si>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</si>
  <si>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</si>
  <si>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</si>
  <si>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</si>
  <si>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</si>
  <si>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</si>
  <si>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</si>
  <si>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</si>
  <si>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</si>
  <si>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</si>
  <si>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</si>
  <si>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</si>
  <si>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</si>
  <si>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</si>
  <si>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</si>
  <si>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</si>
  <si>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</si>
  <si>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</si>
  <si>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</si>
  <si>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</si>
  <si>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</si>
  <si>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</si>
  <si>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</si>
  <si>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</si>
  <si>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</si>
  <si>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</si>
  <si>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</si>
  <si>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</si>
  <si>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</si>
  <si>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</si>
  <si>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</si>
  <si>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</si>
  <si>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</si>
  <si>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</si>
  <si>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</si>
  <si>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</si>
  <si>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</si>
  <si>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</si>
  <si>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</si>
  <si>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</si>
  <si>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</si>
  <si>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</si>
  <si>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</si>
  <si>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</si>
  <si>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</si>
  <si>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</si>
  <si>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</si>
  <si>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</si>
  <si>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</si>
  <si>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</si>
  <si>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</si>
  <si>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</si>
  <si>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</si>
  <si>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</si>
  <si>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</si>
  <si>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</si>
  <si>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</si>
  <si>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</si>
  <si>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</si>
  <si>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</si>
  <si>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</si>
  <si>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</si>
  <si>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</si>
  <si>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</si>
  <si>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</si>
  <si>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</si>
  <si>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</si>
  <si>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</si>
  <si>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</si>
  <si>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</si>
  <si>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</si>
  <si>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</si>
  <si>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</si>
  <si>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</si>
  <si>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</si>
  <si>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</si>
  <si>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</si>
  <si>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</si>
  <si>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</si>
  <si>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</si>
  <si>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</si>
  <si>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</si>
  <si>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</si>
  <si>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</si>
  <si>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</si>
  <si>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</si>
  <si>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</si>
  <si>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</si>
  <si>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</si>
  <si>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</si>
  <si>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</si>
  <si>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</si>
  <si>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</si>
  <si>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</si>
  <si>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</si>
  <si>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</si>
  <si>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</si>
  <si>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</si>
  <si>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</si>
  <si>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</si>
  <si>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</si>
  <si>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</si>
  <si>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</si>
  <si>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</si>
  <si>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</si>
  <si>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</si>
  <si>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</si>
  <si>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</si>
  <si>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</si>
  <si>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</si>
  <si>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</si>
  <si>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</si>
  <si>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</si>
  <si>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</si>
  <si>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</si>
  <si>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</si>
  <si>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</si>
  <si>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</si>
  <si>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</si>
  <si>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</si>
  <si>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</si>
  <si>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</si>
  <si>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</si>
  <si>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</si>
  <si>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</si>
  <si>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</si>
  <si>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</si>
  <si>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</si>
  <si>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</si>
  <si>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</si>
  <si>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</si>
  <si>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</si>
  <si>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</si>
  <si>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</si>
  <si>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</si>
  <si>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</si>
  <si>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</si>
  <si>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</si>
  <si>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</si>
  <si>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</si>
  <si>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</si>
  <si>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</si>
  <si>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</si>
  <si>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</si>
  <si>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</si>
  <si>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</si>
  <si>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</si>
  <si>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</si>
  <si>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</si>
  <si>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</si>
  <si>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</si>
  <si>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</si>
  <si>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</si>
  <si>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</si>
  <si>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</si>
  <si>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</si>
  <si>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</si>
  <si>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</si>
  <si>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</si>
  <si>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</si>
  <si>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</si>
  <si>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</si>
  <si>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</si>
  <si>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</si>
  <si>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</si>
  <si>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</si>
  <si>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</si>
  <si>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</si>
  <si>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</si>
  <si>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</si>
  <si>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</si>
  <si>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</si>
  <si>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</si>
  <si>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</si>
  <si>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</si>
  <si>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</si>
  <si>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</si>
  <si>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</si>
  <si>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</si>
  <si>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</si>
  <si>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</si>
  <si>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</si>
  <si>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</si>
  <si>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</si>
  <si>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</si>
  <si>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</si>
  <si>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</si>
  <si>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</si>
  <si>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</si>
  <si>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</si>
  <si>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</si>
  <si>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</si>
  <si>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</si>
  <si>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</si>
  <si>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</si>
  <si>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</si>
  <si>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</si>
  <si>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</si>
  <si>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</si>
  <si>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</si>
  <si>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</si>
  <si>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</si>
  <si>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</si>
  <si>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</si>
  <si>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</si>
  <si>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</si>
  <si>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</si>
  <si>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</si>
  <si>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</si>
  <si>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</si>
  <si>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</si>
  <si>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</si>
  <si>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</si>
  <si>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</si>
  <si>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</si>
  <si>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</si>
  <si>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</si>
  <si>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</si>
  <si>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</si>
  <si>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</si>
  <si>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</si>
  <si>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</si>
  <si>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</si>
  <si>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</si>
  <si>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</si>
  <si>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</si>
  <si>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</si>
  <si>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</si>
  <si>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</si>
  <si>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</si>
  <si>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</si>
  <si>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</si>
  <si>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</si>
  <si>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</si>
  <si>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</si>
  <si>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</si>
  <si>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</si>
  <si>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</si>
  <si>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</si>
  <si>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</si>
  <si>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</si>
  <si>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</si>
  <si>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</si>
  <si>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</si>
  <si>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</si>
  <si>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</si>
  <si>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</si>
  <si>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</si>
  <si>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</si>
  <si>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</si>
  <si>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</si>
  <si>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</si>
  <si>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</si>
  <si>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</si>
  <si>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</si>
  <si>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</si>
  <si>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</si>
  <si>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</si>
  <si>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</si>
  <si>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</si>
  <si>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</si>
  <si>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</si>
  <si>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</si>
  <si>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</si>
  <si>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</si>
  <si>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</si>
  <si>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</si>
  <si>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</si>
  <si>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</si>
  <si>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</si>
  <si>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</si>
  <si>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</si>
  <si>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</si>
  <si>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</si>
  <si>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</si>
  <si>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</si>
  <si>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</si>
  <si>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</si>
  <si>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</si>
  <si>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</si>
  <si>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</si>
  <si>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</si>
  <si>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</si>
  <si>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</si>
  <si>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</si>
  <si>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</si>
  <si>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</si>
  <si>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</si>
  <si>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</si>
  <si>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</si>
  <si>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</si>
  <si>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</si>
  <si>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</si>
  <si>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</si>
  <si>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</si>
  <si>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</si>
  <si>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</si>
  <si>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</si>
  <si>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</si>
  <si>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</si>
  <si>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</si>
  <si>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</si>
  <si>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</si>
  <si>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</si>
  <si>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</si>
  <si>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</si>
  <si>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</si>
  <si>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</si>
  <si>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</si>
  <si>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</si>
  <si>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</si>
  <si>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</si>
  <si>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</si>
  <si>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</si>
  <si>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</si>
  <si>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</si>
  <si>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</si>
  <si>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</si>
  <si>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</si>
  <si>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</si>
  <si>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</si>
  <si>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</si>
  <si>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</si>
  <si>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</si>
  <si>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</si>
  <si>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</si>
  <si>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</si>
  <si>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</si>
  <si>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</si>
  <si>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</si>
  <si>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</si>
  <si>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</si>
  <si>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</si>
  <si>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</si>
  <si>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</si>
  <si>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</si>
  <si>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</si>
  <si>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</si>
  <si>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</si>
  <si>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</si>
  <si>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</si>
  <si>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</si>
  <si>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</si>
  <si>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</si>
  <si>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</si>
  <si>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</si>
  <si>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</si>
  <si>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</si>
  <si>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</si>
  <si>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</si>
  <si>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</si>
  <si>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</si>
  <si>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</si>
  <si>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</si>
  <si>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</si>
  <si>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</si>
  <si>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</si>
  <si>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</si>
  <si>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</si>
  <si>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</si>
  <si>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</si>
  <si>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</si>
  <si>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</si>
  <si>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</si>
  <si>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</si>
  <si>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</si>
  <si>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</si>
  <si>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</si>
  <si>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</si>
  <si>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</si>
  <si>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</si>
  <si>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</si>
  <si>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</si>
  <si>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</si>
  <si>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</si>
  <si>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</si>
  <si>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</si>
  <si>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</si>
  <si>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</si>
  <si>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</si>
  <si>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</si>
  <si>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</si>
  <si>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</si>
  <si>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</si>
  <si>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</si>
  <si>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</si>
  <si>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</si>
  <si>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</si>
  <si>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</si>
  <si>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</si>
  <si>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</si>
  <si>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</si>
  <si>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</si>
  <si>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</si>
  <si>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</si>
  <si>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</si>
  <si>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</si>
  <si>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</si>
  <si>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</si>
  <si>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</si>
  <si>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</si>
  <si>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</si>
  <si>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</si>
  <si>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</si>
  <si>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</si>
  <si>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</si>
  <si>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</si>
  <si>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</si>
  <si>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</si>
  <si>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</si>
  <si>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</si>
  <si>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</si>
  <si>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</si>
  <si>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</si>
  <si>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</si>
  <si>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</si>
  <si>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</si>
  <si>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</si>
  <si>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</si>
  <si>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</si>
  <si>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</si>
  <si>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</si>
  <si>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</si>
  <si>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</si>
  <si>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</si>
  <si>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</si>
  <si>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</si>
  <si>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</si>
  <si>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</si>
  <si>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</si>
  <si>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</si>
  <si>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</si>
  <si>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</si>
  <si>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</si>
  <si>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</si>
  <si>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</si>
  <si>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</si>
  <si>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</si>
  <si>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</si>
  <si>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</si>
  <si>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</si>
  <si>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</si>
  <si>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</si>
  <si>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</si>
  <si>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</si>
  <si>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</si>
  <si>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</si>
  <si>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</si>
  <si>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</si>
  <si>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</si>
  <si>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</si>
  <si>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</si>
  <si>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</si>
  <si>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</si>
  <si>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</si>
  <si>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</si>
  <si>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</si>
  <si>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</si>
  <si>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</si>
  <si>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</si>
  <si>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</si>
  <si>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</si>
  <si>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</si>
  <si>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</si>
  <si>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</si>
  <si>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</si>
  <si>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</si>
  <si>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</si>
  <si>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</si>
  <si>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</si>
  <si>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</si>
  <si>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</si>
  <si>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</si>
  <si>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</si>
  <si>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</si>
  <si>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</si>
  <si>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</si>
  <si>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</si>
  <si>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</si>
  <si>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</si>
  <si>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</si>
  <si>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</si>
  <si>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</si>
  <si>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</si>
  <si>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</si>
  <si>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</si>
  <si>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</si>
  <si>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</si>
  <si>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</si>
  <si>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</si>
  <si>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</si>
  <si>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</si>
  <si>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</si>
  <si>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</si>
  <si>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</si>
  <si>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</si>
  <si>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</si>
  <si>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</si>
  <si>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</si>
  <si>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</si>
  <si>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</si>
  <si>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</si>
  <si>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</si>
  <si>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</si>
  <si>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</si>
  <si>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</si>
  <si>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</si>
  <si>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</si>
  <si>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</si>
  <si>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</si>
  <si>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</si>
  <si>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</si>
  <si>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</si>
  <si>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</si>
  <si>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</si>
  <si>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</si>
  <si>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</si>
  <si>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</si>
  <si>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</si>
  <si>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</si>
  <si>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</si>
  <si>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</si>
  <si>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</si>
  <si>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</si>
  <si>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</si>
  <si>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</si>
  <si>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</si>
  <si>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</si>
  <si>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</si>
  <si>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</si>
  <si>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</si>
  <si>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</si>
  <si>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</si>
  <si>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</si>
  <si>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</si>
  <si>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</si>
  <si>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</si>
  <si>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</si>
  <si>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</si>
  <si>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</si>
  <si>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</si>
  <si>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</si>
  <si>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</si>
  <si>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</si>
  <si>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</si>
  <si>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</si>
  <si>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</si>
  <si>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</si>
  <si>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</si>
  <si>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</si>
  <si>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</si>
  <si>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</si>
  <si>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</si>
  <si>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</si>
  <si>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</si>
  <si>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</si>
  <si>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</si>
  <si>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</si>
  <si>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</si>
  <si>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</si>
  <si>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</si>
  <si>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</si>
  <si>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</si>
  <si>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</si>
  <si>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</si>
  <si>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</si>
  <si>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</si>
  <si>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</si>
  <si>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</si>
  <si>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</si>
  <si>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</si>
  <si>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</si>
  <si>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</si>
  <si>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</si>
  <si>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</si>
  <si>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</si>
  <si>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</si>
  <si>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</si>
  <si>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</si>
  <si>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</si>
  <si>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</si>
  <si>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</si>
  <si>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</si>
  <si>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</si>
  <si>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</si>
  <si>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</si>
  <si>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</si>
  <si>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</si>
  <si>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</si>
  <si>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</si>
  <si>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</si>
  <si>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</si>
  <si>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</si>
  <si>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</si>
  <si>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</si>
  <si>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</si>
  <si>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</si>
  <si>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</si>
  <si>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</si>
  <si>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</si>
  <si>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</si>
  <si>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</si>
  <si>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</si>
  <si>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</si>
  <si>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</si>
  <si>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</si>
  <si>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</si>
  <si>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</si>
  <si>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</si>
  <si>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</si>
  <si>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</si>
  <si>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</si>
  <si>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</si>
  <si>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</si>
  <si>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</si>
  <si>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</si>
  <si>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</si>
  <si>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</si>
  <si>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</si>
  <si>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</si>
  <si>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</si>
  <si>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</si>
  <si>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</si>
  <si>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</si>
  <si>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</si>
  <si>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</si>
  <si>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</si>
  <si>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</si>
  <si>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</si>
  <si>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</si>
  <si>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</si>
  <si>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</si>
  <si>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</si>
  <si>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</si>
  <si>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</si>
  <si>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</si>
  <si>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</si>
  <si>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</si>
  <si>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</si>
  <si>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</si>
  <si>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</si>
  <si>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</si>
  <si>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</si>
  <si>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</si>
  <si>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</si>
  <si>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</si>
  <si>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</si>
  <si>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</si>
  <si>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</si>
  <si>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</si>
  <si>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</si>
  <si>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</si>
  <si>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</si>
  <si>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</si>
  <si>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</si>
  <si>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</si>
  <si>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</si>
  <si>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</si>
  <si>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</si>
  <si>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</si>
  <si>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</si>
  <si>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</si>
  <si>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</si>
  <si>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</si>
  <si>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</si>
  <si>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</si>
  <si>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</si>
  <si>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</si>
  <si>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</si>
  <si>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</si>
  <si>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</si>
  <si>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</si>
  <si>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</si>
  <si>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</si>
  <si>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</si>
  <si>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</si>
  <si>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</si>
  <si>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</si>
  <si>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</si>
  <si>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</si>
  <si>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</si>
  <si>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</si>
  <si>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</si>
  <si>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</si>
  <si>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</si>
  <si>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</si>
  <si>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</si>
  <si>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</si>
  <si>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</si>
  <si>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</si>
  <si>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</si>
  <si>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</si>
  <si>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</si>
  <si>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</si>
  <si>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</si>
  <si>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</si>
  <si>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</si>
  <si>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</si>
  <si>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</si>
  <si>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</si>
  <si>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</si>
  <si>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</si>
  <si>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</si>
  <si>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</si>
  <si>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</si>
  <si>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</si>
  <si>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</si>
  <si>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</si>
  <si>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</si>
  <si>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</si>
  <si>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</si>
  <si>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</si>
  <si>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</si>
  <si>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</si>
  <si>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</si>
  <si>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</si>
  <si>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</si>
  <si>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</si>
  <si>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</si>
  <si>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</si>
  <si>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</si>
  <si>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</si>
  <si>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</si>
  <si>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</si>
  <si>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</si>
  <si>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</si>
  <si>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</si>
  <si>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</si>
  <si>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</si>
  <si>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</si>
  <si>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</si>
  <si>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</si>
  <si>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</si>
  <si>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</si>
  <si>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</si>
  <si>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</si>
  <si>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</si>
  <si>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</si>
  <si>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</si>
  <si>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</si>
  <si>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</si>
  <si>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</si>
  <si>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</si>
  <si>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</si>
  <si>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</si>
  <si>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</si>
  <si>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</si>
  <si>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</si>
  <si>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</si>
  <si>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</si>
  <si>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</si>
  <si>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</si>
  <si>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</si>
  <si>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</si>
  <si>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</si>
  <si>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</si>
  <si>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</si>
  <si>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</si>
  <si>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</si>
  <si>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</si>
  <si>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</si>
  <si>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</si>
  <si>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</si>
  <si>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</si>
  <si>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</si>
  <si>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</si>
  <si>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</si>
  <si>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</si>
  <si>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</si>
  <si>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</si>
  <si>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</si>
  <si>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</si>
  <si>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</si>
  <si>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</si>
  <si>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</si>
  <si>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</si>
  <si>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</si>
  <si>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</si>
  <si>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</si>
  <si>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</si>
  <si>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</si>
  <si>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</si>
  <si>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</si>
  <si>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</si>
  <si>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</si>
  <si>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</si>
  <si>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</si>
  <si>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</si>
  <si>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</si>
  <si>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</si>
  <si>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</si>
  <si>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</si>
  <si>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</si>
  <si>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</si>
  <si>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</si>
  <si>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</si>
  <si>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</si>
  <si>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</si>
  <si>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</si>
  <si>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</si>
  <si>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</si>
  <si>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</si>
  <si>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</si>
  <si>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</si>
  <si>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</si>
  <si>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</si>
  <si>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</si>
  <si>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</si>
  <si>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</si>
  <si>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</si>
  <si>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</si>
  <si>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</si>
  <si>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</si>
  <si>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</si>
  <si>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</si>
  <si>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</si>
  <si>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</si>
  <si>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</si>
  <si>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</si>
  <si>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</si>
  <si>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</si>
  <si>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</si>
  <si>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</si>
  <si>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</si>
  <si>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</si>
  <si>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</si>
  <si>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</si>
  <si>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</si>
  <si>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</si>
  <si>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</si>
  <si>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</si>
  <si>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</si>
  <si>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</si>
  <si>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</si>
  <si>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</si>
  <si>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</si>
  <si>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</si>
  <si>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</si>
  <si>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</si>
  <si>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</si>
  <si>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</si>
  <si>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</si>
  <si>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</si>
  <si>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</si>
  <si>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</si>
  <si>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</si>
  <si>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</si>
  <si>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</si>
  <si>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</si>
  <si>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</si>
  <si>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</si>
  <si>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</si>
  <si>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</si>
  <si>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</si>
  <si>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</si>
  <si>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</si>
  <si>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</si>
  <si>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</si>
  <si>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</si>
  <si>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</si>
  <si>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</si>
  <si>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</si>
  <si>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</si>
  <si>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</si>
  <si>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</si>
  <si>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</si>
  <si>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</si>
  <si>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</si>
  <si>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</si>
  <si>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</si>
  <si>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</si>
  <si>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</si>
  <si>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</si>
  <si>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</si>
  <si>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</si>
  <si>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</si>
  <si>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</si>
  <si>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</si>
  <si>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</si>
  <si>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</si>
  <si>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</si>
  <si>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</si>
  <si>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</si>
  <si>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</si>
  <si>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</si>
  <si>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</si>
  <si>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</si>
  <si>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</si>
  <si>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</si>
  <si>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</si>
  <si>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</si>
  <si>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</si>
  <si>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</si>
  <si>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</si>
  <si>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</si>
  <si>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</si>
  <si>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</si>
  <si>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</si>
  <si>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</si>
  <si>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</si>
  <si>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</si>
  <si>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</si>
  <si>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</si>
  <si>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</si>
  <si>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</si>
  <si>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</si>
  <si>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</si>
  <si>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</si>
  <si>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</si>
  <si>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</si>
  <si>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</si>
  <si>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</si>
  <si>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</si>
  <si>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</si>
  <si>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</si>
  <si>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</si>
  <si>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</si>
  <si>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</si>
  <si>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</si>
  <si>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</si>
  <si>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</si>
  <si>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</si>
  <si>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</si>
  <si>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</si>
  <si>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</si>
  <si>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</si>
  <si>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</si>
  <si>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</si>
  <si>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</si>
  <si>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</si>
  <si>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</si>
  <si>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</si>
  <si>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</si>
  <si>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</si>
  <si>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</si>
  <si>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</si>
  <si>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</si>
  <si>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</si>
  <si>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</si>
  <si>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</si>
  <si>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</si>
  <si>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</si>
  <si>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</si>
  <si>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</si>
  <si>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</si>
  <si>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</si>
  <si>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</si>
  <si>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</si>
  <si>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</si>
  <si>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</si>
  <si>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</si>
  <si>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</si>
  <si>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</si>
  <si>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</si>
  <si>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</si>
  <si>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</si>
  <si>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</si>
  <si>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</si>
  <si>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</si>
  <si>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</si>
  <si>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</si>
  <si>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</si>
  <si>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</si>
  <si>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</si>
  <si>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</si>
  <si>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</si>
  <si>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</si>
  <si>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</si>
  <si>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</si>
  <si>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</si>
  <si>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</si>
  <si>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</si>
  <si>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</si>
  <si>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</si>
  <si>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</si>
  <si>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</si>
  <si>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</si>
  <si>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</si>
  <si>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</si>
  <si>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</si>
  <si>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</si>
  <si>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</si>
  <si>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</si>
  <si>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</si>
  <si>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</si>
  <si>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</si>
  <si>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</si>
  <si>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</si>
  <si>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</si>
  <si>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</si>
  <si>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</si>
  <si>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</si>
  <si>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</si>
  <si>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</si>
  <si>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</si>
  <si>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</si>
  <si>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</si>
  <si>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</si>
  <si>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</si>
  <si>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</si>
  <si>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</si>
  <si>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</si>
  <si>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</si>
  <si>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</si>
  <si>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</si>
  <si>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</si>
  <si>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</si>
  <si>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</si>
  <si>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</si>
  <si>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</si>
  <si>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</si>
  <si>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</si>
  <si>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</si>
  <si>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</si>
  <si>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</si>
  <si>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</si>
  <si>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</si>
  <si>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</si>
  <si>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</si>
  <si>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</si>
  <si>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</si>
  <si>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</si>
  <si>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</si>
  <si>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</si>
  <si>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</si>
  <si>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</si>
  <si>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</si>
  <si>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</si>
  <si>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</si>
  <si>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</si>
  <si>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</si>
  <si>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</si>
  <si>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</si>
  <si>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</si>
  <si>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</si>
  <si>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</si>
  <si>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</si>
  <si>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</si>
  <si>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</si>
  <si>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</si>
  <si>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</si>
  <si>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</si>
  <si>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</si>
  <si>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</si>
  <si>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</si>
  <si>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</si>
  <si>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</si>
  <si>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</si>
  <si>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</si>
  <si>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</si>
  <si>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</si>
  <si>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</si>
  <si>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</si>
  <si>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</si>
  <si>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</si>
  <si>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</si>
  <si>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</si>
  <si>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</si>
  <si>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</si>
  <si>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</si>
  <si>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</si>
  <si>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</si>
  <si>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</si>
  <si>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</si>
  <si>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</si>
  <si>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</si>
  <si>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</si>
  <si>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</si>
  <si>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</si>
  <si>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</si>
  <si>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</si>
  <si>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</si>
  <si>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</si>
  <si>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</si>
  <si>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</si>
  <si>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</si>
  <si>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</si>
  <si>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</si>
  <si>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</si>
  <si>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</si>
  <si>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</si>
  <si>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</si>
  <si>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</si>
  <si>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</si>
  <si>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</si>
  <si>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</si>
  <si>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</si>
  <si>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</si>
  <si>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</si>
  <si>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</si>
  <si>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</si>
  <si>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</si>
  <si>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</si>
  <si>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</si>
  <si>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</si>
  <si>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</si>
  <si>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</si>
  <si>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</si>
  <si>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</si>
  <si>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</si>
  <si>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</si>
  <si>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</si>
  <si>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</si>
  <si>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</si>
  <si>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</si>
  <si>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</si>
  <si>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</si>
  <si>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</si>
  <si>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</si>
  <si>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</si>
  <si>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</si>
  <si>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</si>
  <si>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</si>
  <si>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</si>
  <si>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</si>
  <si>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</si>
  <si>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</si>
  <si>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</si>
  <si>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</si>
  <si>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</si>
  <si>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</si>
  <si>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</si>
  <si>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</si>
  <si>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</si>
  <si>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</si>
  <si>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</si>
  <si>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</si>
  <si>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</si>
  <si>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</si>
  <si>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</si>
  <si>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</si>
  <si>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</si>
  <si>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</si>
  <si>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</si>
  <si>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</si>
  <si>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</si>
  <si>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</si>
  <si>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</si>
  <si>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</si>
  <si>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</si>
  <si>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</si>
  <si>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</si>
  <si>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</si>
  <si>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</si>
  <si>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</si>
  <si>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</si>
  <si>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</si>
  <si>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</si>
  <si>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</si>
  <si>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</si>
  <si>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</si>
  <si>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</si>
  <si>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</si>
  <si>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</si>
  <si>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</si>
  <si>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</si>
  <si>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</si>
  <si>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</si>
  <si>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</si>
  <si>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</si>
  <si>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</si>
  <si>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</si>
  <si>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</si>
  <si>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</si>
  <si>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</si>
  <si>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</si>
  <si>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</si>
  <si>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</si>
  <si>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</si>
  <si>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</si>
  <si>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</si>
  <si>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</si>
  <si>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</si>
  <si>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</si>
  <si>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</si>
  <si>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</si>
  <si>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</si>
  <si>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</si>
  <si>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</si>
  <si>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</si>
  <si>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</si>
  <si>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</si>
  <si>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</si>
  <si>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</si>
  <si>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</si>
  <si>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</si>
  <si>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</si>
  <si>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</si>
  <si>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</si>
  <si>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</si>
  <si>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</si>
  <si>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</si>
  <si>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</si>
  <si>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</si>
  <si>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</si>
  <si>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</si>
  <si>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</si>
  <si>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</si>
  <si>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</si>
  <si>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</si>
  <si>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</si>
  <si>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</si>
  <si>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</si>
  <si>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</si>
  <si>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</si>
  <si>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</si>
  <si>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</si>
  <si>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</si>
  <si>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</si>
  <si>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</si>
  <si>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</si>
  <si>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</si>
  <si>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</si>
  <si>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</si>
  <si>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</si>
  <si>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</si>
  <si>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</si>
  <si>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</si>
  <si>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</si>
  <si>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</si>
  <si>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</si>
  <si>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</si>
  <si>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</si>
  <si>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</si>
  <si>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</si>
  <si>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</si>
  <si>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</si>
  <si>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</si>
  <si>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</si>
  <si>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</si>
  <si>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</si>
  <si>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</si>
  <si>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</si>
  <si>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</si>
  <si>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</si>
  <si>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</si>
  <si>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</si>
  <si>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</si>
  <si>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</si>
  <si>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</si>
  <si>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</si>
  <si>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</si>
  <si>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</si>
  <si>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</si>
  <si>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</si>
  <si>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</si>
  <si>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</si>
  <si>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</si>
  <si>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</si>
  <si>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</si>
  <si>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</si>
  <si>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</si>
  <si>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</si>
  <si>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</si>
  <si>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</si>
  <si>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</si>
  <si>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</si>
  <si>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</si>
  <si>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</si>
  <si>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</si>
  <si>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</si>
  <si>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</si>
  <si>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</si>
  <si>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</si>
  <si>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</si>
  <si>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</si>
  <si>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</si>
  <si>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</si>
  <si>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</si>
  <si>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</si>
  <si>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</si>
  <si>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</si>
  <si>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</si>
  <si>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</si>
  <si>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</si>
  <si>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</si>
  <si>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</si>
  <si>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</si>
  <si>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</si>
  <si>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</si>
  <si>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</si>
  <si>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</si>
  <si>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</si>
  <si>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</si>
  <si>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</si>
  <si>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</si>
  <si>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</si>
  <si>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</si>
  <si>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</si>
  <si>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</si>
  <si>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</si>
  <si>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</si>
  <si>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</si>
  <si>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</si>
  <si>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</si>
  <si>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</si>
  <si>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</si>
  <si>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</si>
  <si>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</si>
  <si>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</si>
  <si>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</si>
  <si>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</si>
  <si>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</si>
  <si>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</si>
  <si>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</si>
  <si>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</si>
  <si>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</si>
  <si>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</si>
  <si>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</si>
  <si>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</si>
  <si>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</si>
  <si>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</si>
  <si>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</si>
  <si>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</si>
  <si>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</si>
  <si>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</si>
  <si>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</si>
  <si>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</si>
  <si>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</si>
  <si>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</si>
  <si>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</si>
  <si>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</si>
  <si>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</si>
  <si>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</si>
  <si>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</si>
  <si>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</si>
  <si>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</si>
  <si>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</si>
  <si>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</si>
  <si>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</si>
  <si>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</si>
  <si>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</si>
  <si>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</si>
  <si>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</si>
  <si>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</si>
  <si>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</si>
  <si>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</si>
  <si>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</si>
  <si>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</si>
  <si>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</si>
  <si>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</si>
  <si>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</si>
  <si>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</si>
  <si>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</si>
  <si>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</si>
  <si>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</si>
  <si>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</si>
  <si>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</si>
  <si>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</si>
  <si>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</si>
  <si>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</si>
  <si>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</si>
  <si>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</si>
  <si>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</si>
  <si>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</si>
  <si>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</si>
  <si>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</si>
  <si>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</si>
  <si>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</si>
  <si>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</si>
  <si>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</si>
  <si>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</si>
  <si>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</si>
  <si>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</si>
  <si>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</si>
  <si>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</si>
  <si>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</si>
  <si>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</si>
  <si>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</si>
  <si>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</si>
  <si>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</si>
  <si>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</si>
  <si>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</si>
  <si>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</si>
  <si>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</si>
  <si>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</si>
  <si>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</si>
  <si>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</si>
  <si>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</si>
  <si>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</si>
  <si>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</si>
  <si>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</si>
  <si>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</si>
  <si>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</si>
  <si>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</si>
  <si>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</si>
  <si>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</si>
  <si>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</si>
  <si>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</si>
  <si>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</si>
  <si>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</si>
  <si>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</si>
  <si>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</si>
  <si>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</si>
  <si>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</si>
  <si>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</si>
  <si>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</si>
  <si>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</si>
  <si>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</si>
  <si>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</si>
  <si>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</si>
  <si>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</si>
  <si>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</si>
  <si>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</si>
  <si>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</si>
  <si>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</si>
  <si>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</si>
  <si>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</si>
  <si>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</si>
  <si>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</si>
  <si>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</si>
  <si>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</si>
  <si>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</si>
  <si>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</si>
  <si>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</si>
  <si>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</si>
  <si>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</si>
  <si>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</si>
  <si>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</si>
  <si>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</si>
  <si>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</si>
  <si>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</si>
  <si>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</si>
  <si>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</si>
  <si>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</si>
  <si>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</si>
  <si>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</si>
  <si>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</si>
  <si>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</si>
  <si>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</si>
  <si>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</si>
  <si>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</si>
  <si>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</si>
  <si>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</si>
  <si>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</si>
  <si>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</si>
  <si>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</si>
  <si>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</si>
  <si>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</si>
  <si>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</si>
  <si>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</si>
  <si>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</si>
  <si>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</si>
  <si>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</si>
  <si>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</si>
  <si>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</si>
  <si>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</si>
  <si>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</si>
  <si>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</si>
  <si>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</si>
  <si>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</si>
  <si>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</si>
  <si>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</si>
  <si>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</si>
  <si>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</si>
  <si>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</si>
  <si>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</si>
  <si>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</si>
  <si>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</si>
  <si>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</si>
  <si>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</si>
  <si>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</si>
  <si>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</si>
  <si>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</si>
  <si>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</si>
  <si>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</si>
  <si>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</si>
  <si>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</si>
  <si>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</si>
  <si>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</si>
  <si>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</si>
  <si>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</si>
  <si>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</si>
  <si>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</si>
  <si>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</si>
  <si>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</si>
  <si>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</si>
  <si>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</si>
  <si>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</si>
  <si>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</si>
  <si>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</si>
  <si>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</si>
  <si>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</si>
  <si>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</si>
  <si>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</si>
  <si>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</si>
  <si>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</si>
  <si>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</si>
  <si>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</si>
  <si>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</si>
  <si>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</si>
  <si>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</si>
  <si>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</si>
  <si>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</si>
  <si>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</si>
  <si>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</si>
  <si>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</si>
  <si>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</si>
  <si>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</si>
  <si>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</si>
  <si>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</si>
  <si>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</si>
  <si>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</si>
  <si>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</si>
  <si>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</si>
  <si>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</si>
  <si>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</si>
  <si>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</si>
  <si>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</si>
  <si>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</si>
  <si>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</si>
  <si>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</si>
  <si>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</si>
  <si>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</si>
  <si>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</si>
  <si>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</si>
  <si>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</si>
  <si>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</si>
  <si>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</si>
  <si>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</si>
  <si>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</si>
  <si>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</si>
  <si>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</si>
  <si>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</si>
  <si>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</si>
  <si>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</si>
  <si>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</si>
  <si>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</si>
  <si>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</si>
  <si>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</si>
  <si>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</si>
  <si>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</si>
  <si>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</si>
  <si>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</si>
  <si>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</si>
  <si>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</si>
  <si>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</si>
  <si>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</si>
  <si>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</si>
  <si>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</si>
  <si>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</si>
  <si>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</si>
  <si>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</si>
  <si>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</si>
  <si>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</si>
  <si>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</si>
  <si>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</si>
  <si>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</si>
  <si>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</si>
  <si>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</si>
  <si>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</si>
  <si>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</si>
  <si>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</si>
  <si>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</si>
  <si>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</si>
  <si>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</si>
  <si>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</si>
  <si>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</si>
  <si>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</si>
  <si>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</si>
  <si>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</si>
  <si>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</si>
  <si>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</si>
  <si>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</si>
  <si>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</si>
  <si>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</si>
  <si>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</si>
  <si>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</si>
  <si>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</si>
  <si>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</si>
  <si>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</si>
  <si>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</si>
  <si>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</si>
  <si>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</si>
  <si>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</si>
  <si>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</si>
  <si>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</si>
  <si>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</si>
  <si>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</si>
  <si>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</si>
  <si>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</si>
  <si>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</si>
  <si>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</si>
  <si>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</si>
  <si>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</si>
  <si>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</si>
  <si>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</si>
  <si>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</si>
  <si>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</si>
  <si>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</si>
  <si>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</si>
  <si>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</si>
  <si>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</si>
  <si>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</si>
  <si>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</si>
  <si>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</si>
  <si>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</si>
  <si>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</si>
  <si>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</si>
  <si>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</si>
  <si>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</si>
  <si>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</si>
  <si>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</si>
  <si>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</si>
  <si>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</si>
  <si>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</si>
  <si>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</si>
  <si>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</si>
  <si>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</si>
  <si>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</si>
  <si>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</si>
  <si>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</si>
  <si>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</si>
  <si>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</si>
  <si>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</si>
  <si>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</si>
  <si>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</si>
  <si>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</si>
  <si>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</si>
  <si>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</si>
  <si>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</si>
  <si>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</si>
  <si>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</si>
  <si>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</si>
  <si>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</si>
  <si>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</si>
  <si>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</si>
  <si>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</si>
  <si>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</si>
  <si>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</si>
  <si>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</si>
  <si>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</si>
  <si>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</si>
  <si>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</si>
  <si>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</si>
  <si>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</si>
  <si>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</si>
  <si>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</si>
  <si>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</si>
  <si>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</si>
  <si>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</si>
  <si>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</si>
  <si>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</si>
  <si>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</si>
  <si>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</si>
  <si>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</si>
  <si>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</si>
  <si>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</si>
  <si>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</si>
  <si>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</si>
  <si>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</si>
  <si>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</si>
  <si>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</si>
  <si>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</si>
  <si>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</si>
  <si>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</si>
  <si>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</si>
  <si>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</si>
  <si>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</si>
  <si>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</si>
  <si>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</si>
  <si>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</si>
  <si>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</si>
  <si>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</si>
  <si>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</si>
  <si>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</si>
  <si>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</si>
  <si>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</si>
  <si>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</si>
  <si>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</si>
  <si>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</si>
  <si>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</si>
  <si>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</si>
  <si>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</si>
  <si>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</si>
  <si>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</si>
  <si>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</si>
  <si>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</si>
  <si>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</si>
  <si>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</si>
  <si>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</si>
  <si>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</si>
  <si>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</si>
  <si>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</si>
  <si>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</si>
  <si>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</si>
  <si>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</si>
  <si>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</si>
  <si>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</si>
  <si>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</si>
  <si>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</si>
  <si>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</si>
  <si>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</si>
  <si>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</si>
  <si>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</si>
  <si>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</si>
  <si>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</si>
  <si>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</si>
  <si>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</si>
  <si>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</si>
  <si>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</si>
  <si>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</si>
  <si>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</si>
  <si>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</si>
  <si>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</si>
  <si>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</si>
  <si>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</si>
  <si>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</si>
  <si>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</si>
  <si>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</si>
  <si>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</si>
  <si>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</si>
  <si>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</si>
  <si>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</si>
  <si>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</si>
  <si>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</si>
  <si>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</si>
  <si>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</si>
  <si>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</si>
  <si>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</si>
  <si>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</si>
  <si>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</si>
  <si>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</si>
  <si>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</si>
  <si>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</si>
  <si>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</si>
  <si>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</si>
  <si>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</si>
  <si>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</si>
  <si>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</si>
  <si>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</si>
  <si>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</si>
  <si>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</si>
  <si>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</si>
  <si>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</si>
  <si>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</si>
  <si>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</si>
  <si>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</si>
  <si>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</si>
  <si>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</si>
  <si>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</si>
  <si>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</si>
  <si>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</si>
  <si>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</si>
  <si>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</si>
  <si>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</si>
  <si>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</si>
  <si>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</si>
  <si>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</si>
  <si>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</si>
  <si>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</si>
  <si>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</si>
  <si>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</si>
  <si>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</si>
  <si>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</si>
  <si>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</si>
  <si>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</si>
  <si>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</si>
  <si>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</si>
  <si>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</si>
  <si>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</si>
  <si>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</si>
  <si>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</si>
  <si>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</si>
  <si>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</si>
  <si>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</si>
  <si>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</si>
  <si>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</si>
  <si>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</si>
  <si>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</si>
  <si>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</si>
  <si>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</si>
  <si>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</si>
  <si>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</si>
  <si>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</si>
  <si>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</si>
  <si>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</si>
  <si>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</si>
  <si>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</si>
  <si>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</si>
  <si>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</si>
  <si>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</si>
  <si>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</si>
  <si>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</si>
  <si>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</si>
  <si>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</si>
  <si>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</si>
  <si>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</si>
  <si>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</si>
  <si>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</si>
  <si>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</si>
  <si>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</si>
  <si>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</si>
  <si>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</si>
  <si>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</si>
  <si>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</si>
  <si>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</si>
  <si>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</si>
  <si>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</si>
  <si>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</si>
  <si>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</si>
  <si>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</si>
  <si>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</si>
  <si>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</si>
  <si>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</si>
  <si>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</si>
  <si>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</si>
  <si>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</si>
  <si>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</si>
  <si>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</si>
  <si>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</si>
  <si>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</si>
  <si>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</si>
  <si>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</si>
  <si>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</si>
  <si>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</si>
  <si>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</si>
  <si>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</si>
  <si>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</si>
  <si>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</si>
  <si>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</si>
  <si>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</si>
  <si>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</si>
  <si>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</si>
  <si>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</si>
  <si>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</si>
  <si>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</si>
  <si>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</si>
  <si>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</si>
  <si>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</si>
  <si>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</si>
  <si>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</si>
  <si>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</si>
  <si>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</si>
  <si>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</si>
  <si>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</si>
  <si>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</si>
  <si>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</si>
  <si>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</si>
  <si>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</si>
  <si>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</si>
  <si>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</si>
  <si>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</si>
  <si>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</si>
  <si>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</si>
  <si>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</si>
  <si>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</si>
  <si>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</si>
  <si>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</si>
  <si>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</si>
  <si>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</si>
  <si>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</si>
  <si>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</si>
  <si>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</si>
  <si>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</si>
  <si>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</si>
  <si>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</si>
  <si>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</si>
  <si>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</si>
  <si>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</si>
  <si>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</si>
  <si>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</si>
  <si>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</si>
  <si>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</si>
  <si>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</si>
  <si>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</si>
  <si>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</si>
  <si>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</si>
  <si>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</si>
  <si>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</si>
  <si>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</si>
  <si>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</si>
  <si>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</si>
  <si>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</si>
  <si>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</si>
  <si>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</si>
  <si>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</si>
  <si>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</si>
  <si>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</si>
  <si>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</si>
  <si>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</si>
  <si>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</si>
  <si>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</si>
  <si>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</si>
  <si>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</si>
  <si>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</si>
  <si>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</si>
  <si>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</si>
  <si>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</si>
  <si>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</si>
  <si>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</si>
  <si>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</si>
  <si>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</si>
  <si>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</si>
  <si>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</si>
  <si>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</si>
  <si>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</si>
  <si>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</si>
  <si>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</si>
  <si>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</si>
  <si>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</si>
  <si>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</si>
  <si>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</si>
  <si>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</si>
  <si>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</si>
  <si>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</si>
  <si>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</si>
  <si>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</si>
  <si>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</si>
  <si>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</si>
  <si>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</si>
  <si>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</si>
  <si>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</si>
  <si>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</si>
  <si>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</si>
  <si>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</si>
  <si>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</si>
  <si>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</si>
  <si>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</si>
  <si>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</si>
  <si>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</si>
  <si>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</si>
  <si>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</si>
  <si>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</si>
  <si>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</si>
  <si>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</si>
  <si>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</si>
  <si>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</si>
  <si>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</si>
  <si>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</si>
  <si>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</si>
  <si>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</si>
  <si>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</si>
  <si>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</si>
  <si>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</si>
  <si>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</si>
  <si>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</si>
  <si>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</si>
  <si>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</si>
  <si>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</si>
  <si>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</si>
  <si>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</si>
  <si>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</si>
  <si>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</si>
  <si>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</si>
  <si>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</si>
  <si>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</si>
  <si>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</si>
  <si>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</si>
  <si>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</si>
  <si>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</si>
  <si>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</si>
  <si>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</si>
  <si>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</si>
  <si>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</si>
  <si>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</si>
  <si>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</si>
  <si>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</si>
  <si>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</si>
  <si>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</si>
  <si>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</si>
  <si>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</si>
  <si>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</si>
  <si>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</si>
  <si>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</si>
  <si>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</si>
  <si>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</si>
  <si>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</si>
  <si>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</si>
  <si>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</si>
  <si>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</si>
  <si>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</si>
  <si>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</si>
  <si>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</si>
  <si>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</si>
  <si>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</si>
  <si>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</si>
  <si>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</si>
  <si>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</si>
  <si>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</si>
  <si>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</si>
  <si>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</si>
  <si>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</si>
  <si>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</si>
  <si>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</si>
  <si>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</si>
  <si>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</si>
  <si>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</si>
  <si>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</si>
  <si>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</si>
  <si>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</si>
  <si>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</si>
  <si>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</si>
  <si>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</si>
  <si>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</si>
  <si>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</si>
  <si>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</si>
  <si>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</si>
  <si>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</si>
  <si>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</si>
  <si>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</si>
  <si>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</si>
  <si>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</si>
  <si>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</si>
  <si>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</si>
  <si>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</si>
  <si>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</si>
  <si>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</si>
  <si>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</si>
  <si>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</si>
  <si>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</si>
  <si>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</si>
  <si>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</si>
  <si>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</si>
  <si>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</si>
  <si>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</si>
  <si>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</si>
  <si>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</si>
  <si>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</si>
  <si>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</si>
  <si>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</si>
  <si>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</si>
  <si>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</si>
  <si>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</si>
  <si>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</si>
  <si>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</si>
  <si>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</si>
  <si>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</si>
  <si>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</si>
  <si>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</si>
  <si>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</si>
  <si>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</si>
  <si>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</si>
  <si>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</si>
  <si>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</si>
  <si>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</si>
  <si>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</si>
  <si>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</si>
  <si>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</si>
  <si>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</si>
  <si>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</si>
  <si>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</si>
  <si>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</si>
  <si>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</si>
  <si>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</si>
  <si>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</si>
  <si>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</si>
  <si>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</si>
  <si>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</si>
  <si>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</si>
  <si>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</si>
  <si>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</si>
  <si>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</si>
  <si>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</si>
  <si>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</si>
  <si>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</si>
  <si>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</si>
  <si>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</si>
  <si>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</si>
  <si>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</si>
  <si>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</si>
  <si>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</si>
  <si>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</si>
  <si>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</si>
  <si>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</si>
  <si>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</si>
  <si>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</si>
  <si>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</si>
  <si>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</si>
  <si>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</si>
  <si>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</si>
  <si>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</si>
  <si>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</si>
  <si>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</si>
  <si>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</si>
  <si>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</si>
  <si>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</si>
  <si>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</si>
  <si>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</si>
  <si>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</si>
  <si>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</si>
  <si>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</si>
  <si>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</si>
  <si>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</si>
  <si>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</si>
  <si>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</si>
  <si>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</si>
  <si>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</si>
  <si>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</si>
  <si>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</si>
  <si>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</si>
  <si>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</si>
  <si>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</si>
  <si>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</si>
  <si>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</si>
  <si>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</si>
  <si>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</si>
  <si>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</si>
  <si>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</si>
  <si>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</si>
  <si>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</si>
  <si>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</si>
  <si>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</si>
  <si>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</si>
  <si>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</si>
  <si>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</si>
  <si>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</si>
  <si>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</si>
  <si>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</si>
  <si>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</si>
  <si>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</si>
  <si>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</si>
  <si>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</si>
  <si>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</si>
  <si>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</si>
  <si>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</si>
  <si>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</si>
  <si>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</si>
  <si>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</si>
  <si>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</si>
  <si>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</si>
  <si>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</si>
  <si>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</si>
  <si>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</si>
  <si>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</si>
  <si>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</si>
  <si>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</si>
  <si>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</si>
  <si>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</si>
  <si>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</si>
  <si>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</si>
  <si>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</si>
  <si>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</si>
  <si>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</si>
  <si>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</si>
  <si>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</si>
  <si>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</si>
  <si>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</si>
  <si>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</si>
  <si>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</si>
  <si>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</si>
  <si>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</si>
  <si>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</si>
  <si>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</si>
  <si>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</si>
  <si>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</si>
  <si>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</si>
  <si>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</si>
  <si>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</si>
  <si>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</si>
  <si>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</si>
  <si>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</si>
  <si>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</si>
  <si>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</si>
  <si>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</si>
  <si>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</si>
  <si>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</si>
  <si>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</si>
  <si>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</si>
  <si>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</si>
  <si>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</si>
  <si>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</si>
  <si>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</si>
  <si>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</si>
  <si>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</si>
  <si>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</si>
  <si>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</si>
  <si>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</si>
  <si>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</si>
  <si>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</si>
  <si>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</si>
  <si>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</si>
  <si>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</si>
  <si>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</si>
  <si>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</si>
  <si>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</si>
  <si>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</si>
  <si>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</si>
  <si>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</si>
  <si>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</si>
  <si>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</si>
  <si>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</si>
  <si>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</si>
  <si>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</si>
  <si>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</si>
  <si>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</si>
  <si>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</si>
  <si>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</si>
  <si>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</si>
  <si>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</si>
  <si>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</si>
  <si>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</si>
  <si>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</si>
  <si>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</si>
  <si>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</si>
  <si>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</si>
  <si>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</si>
  <si>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</si>
  <si>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</si>
  <si>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</si>
  <si>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</si>
  <si>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</si>
  <si>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</si>
  <si>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</si>
  <si>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</si>
  <si>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</si>
  <si>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</si>
  <si>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</si>
  <si>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</si>
  <si>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</si>
  <si>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</si>
  <si>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</si>
  <si>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</si>
  <si>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</si>
  <si>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</si>
  <si>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</si>
  <si>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</si>
  <si>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</si>
  <si>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</si>
  <si>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</si>
  <si>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</si>
  <si>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</si>
  <si>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</si>
  <si>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</si>
  <si>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</si>
  <si>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</si>
  <si>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</si>
  <si>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</si>
  <si>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</si>
  <si>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</si>
  <si>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</si>
  <si>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</si>
  <si>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</si>
  <si>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</si>
  <si>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</si>
  <si>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</si>
  <si>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</si>
  <si>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</si>
  <si>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</si>
  <si>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</si>
  <si>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</si>
  <si>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</si>
  <si>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</si>
  <si>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</si>
  <si>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</si>
  <si>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</si>
  <si>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</si>
  <si>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</si>
  <si>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</si>
  <si>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</si>
  <si>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</si>
  <si>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</si>
  <si>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</si>
  <si>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</si>
  <si>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</si>
  <si>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</si>
  <si>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</si>
  <si>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</si>
  <si>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</si>
  <si>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</si>
  <si>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</si>
  <si>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</si>
  <si>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</si>
  <si>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</si>
  <si>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</si>
  <si>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</si>
  <si>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</si>
  <si>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</si>
  <si>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</si>
  <si>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</si>
  <si>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</si>
  <si>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</si>
  <si>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</si>
  <si>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</si>
  <si>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</si>
  <si>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</si>
  <si>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</si>
  <si>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</si>
  <si>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</si>
  <si>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</si>
  <si>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</si>
  <si>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</si>
  <si>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</si>
  <si>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</si>
  <si>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</si>
  <si>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</si>
  <si>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</si>
  <si>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</si>
  <si>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</si>
  <si>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</si>
  <si>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</si>
  <si>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</si>
  <si>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</si>
  <si>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</si>
  <si>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</si>
  <si>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</si>
  <si>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</si>
  <si>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</si>
  <si>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</si>
  <si>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</si>
  <si>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</si>
  <si>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</si>
  <si>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</si>
  <si>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</si>
  <si>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</si>
  <si>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</si>
  <si>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</si>
  <si>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</si>
  <si>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</si>
  <si>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</si>
  <si>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</si>
  <si>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</si>
  <si>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</si>
  <si>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</si>
  <si>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</si>
  <si>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</si>
  <si>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</si>
  <si>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</si>
  <si>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</si>
  <si>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</si>
  <si>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</si>
  <si>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</si>
  <si>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</si>
  <si>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</si>
  <si>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</si>
  <si>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</si>
  <si>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</si>
  <si>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</si>
  <si>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</si>
  <si>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</si>
  <si>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</si>
  <si>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</si>
  <si>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</si>
  <si>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</si>
  <si>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</si>
  <si>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</si>
  <si>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</si>
  <si>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</si>
  <si>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</si>
  <si>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</si>
  <si>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</si>
  <si>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</si>
  <si>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</si>
  <si>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</si>
  <si>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</si>
  <si>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</si>
  <si>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</si>
  <si>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</si>
  <si>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</si>
  <si>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</si>
  <si>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</si>
  <si>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</si>
  <si>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</si>
  <si>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</si>
  <si>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</si>
  <si>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</si>
  <si>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</si>
  <si>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</si>
  <si>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</si>
  <si>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</si>
  <si>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</si>
  <si>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</si>
  <si>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</si>
  <si>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</si>
  <si>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</si>
  <si>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</si>
  <si>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</si>
  <si>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</si>
  <si>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</si>
  <si>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</si>
  <si>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</si>
  <si>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</si>
  <si>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</si>
  <si>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</si>
  <si>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</si>
  <si>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</si>
  <si>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</si>
  <si>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</si>
  <si>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</si>
  <si>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</si>
  <si>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</si>
  <si>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</si>
  <si>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</si>
  <si>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</si>
  <si>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</si>
  <si>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</si>
  <si>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</si>
  <si>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</si>
  <si>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</si>
  <si>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</si>
  <si>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</si>
  <si>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</si>
  <si>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</si>
  <si>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</si>
  <si>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</si>
  <si>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</si>
  <si>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</si>
  <si>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</si>
  <si>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</si>
  <si>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</si>
  <si>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</si>
  <si>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</si>
  <si>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</si>
  <si>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</si>
  <si>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</si>
  <si>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</si>
  <si>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</si>
  <si>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</si>
  <si>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</si>
  <si>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</si>
  <si>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</si>
  <si>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</si>
  <si>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</si>
  <si>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</si>
  <si>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</si>
  <si>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</si>
  <si>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</si>
  <si>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</si>
  <si>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</si>
  <si>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</si>
  <si>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</si>
  <si>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</si>
  <si>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</si>
  <si>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</si>
  <si>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</si>
  <si>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</si>
  <si>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</si>
  <si>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</si>
  <si>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</si>
  <si>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</si>
  <si>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</si>
  <si>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</si>
  <si>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</si>
  <si>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</si>
  <si>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</si>
  <si>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</si>
  <si>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</si>
  <si>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</si>
  <si>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</si>
  <si>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</si>
  <si>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</si>
  <si>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</si>
  <si>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</si>
  <si>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</si>
  <si>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</si>
  <si>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</si>
  <si>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</si>
  <si>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</si>
  <si>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</si>
  <si>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</si>
  <si>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</si>
  <si>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</si>
  <si>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</si>
  <si>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</si>
  <si>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</si>
  <si>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</si>
  <si>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</si>
  <si>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</si>
  <si>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</si>
  <si>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</si>
  <si>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</si>
  <si>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</si>
  <si>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</si>
  <si>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</si>
  <si>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</si>
  <si>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</si>
  <si>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</si>
  <si>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</si>
  <si>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</si>
  <si>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</si>
  <si>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</si>
  <si>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</si>
  <si>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</si>
  <si>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</si>
  <si>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</si>
  <si>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</si>
  <si>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</si>
  <si>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</si>
  <si>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</si>
  <si>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</si>
  <si>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</si>
  <si>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</si>
  <si>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</si>
  <si>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</si>
  <si>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</si>
  <si>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</si>
  <si>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</si>
  <si>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</si>
  <si>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</si>
  <si>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</si>
  <si>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</si>
  <si>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</si>
  <si>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</si>
  <si>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</si>
  <si>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</si>
  <si>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</si>
  <si>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</si>
  <si>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</si>
  <si>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</si>
  <si>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</si>
  <si>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</si>
  <si>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</si>
  <si>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</si>
  <si>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</si>
  <si>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</si>
  <si>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</si>
  <si>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</si>
  <si>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</si>
  <si>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</si>
  <si>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</si>
  <si>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</si>
  <si>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</si>
  <si>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</si>
  <si>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</si>
  <si>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</si>
  <si>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</si>
  <si>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</si>
  <si>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</si>
  <si>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</si>
  <si>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</si>
  <si>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</si>
  <si>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</si>
  <si>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</si>
  <si>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</si>
  <si>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</si>
  <si>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</si>
  <si>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</si>
  <si>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</si>
  <si>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</si>
  <si>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</si>
  <si>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</si>
  <si>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</si>
  <si>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</si>
  <si>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</si>
  <si>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</si>
  <si>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</si>
  <si>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</si>
  <si>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</si>
  <si>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</si>
  <si>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</si>
  <si>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</si>
  <si>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</si>
  <si>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</si>
  <si>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</si>
  <si>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</si>
  <si>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</si>
  <si>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</si>
  <si>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</si>
  <si>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</si>
  <si>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</si>
  <si>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</si>
  <si>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</si>
  <si>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</si>
  <si>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</si>
  <si>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</si>
  <si>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</si>
  <si>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</si>
  <si>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</si>
  <si>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</si>
  <si>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</si>
  <si>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</si>
  <si>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</si>
  <si>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</si>
  <si>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</si>
  <si>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</si>
  <si>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</si>
  <si>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</si>
  <si>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</si>
  <si>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</si>
  <si>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</si>
  <si>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</si>
  <si>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</si>
  <si>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</si>
  <si>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</si>
  <si>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</si>
  <si>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</si>
  <si>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</si>
  <si>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</si>
  <si>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</si>
  <si>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</si>
  <si>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</si>
  <si>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</si>
  <si>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</si>
  <si>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</si>
  <si>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</si>
  <si>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</si>
  <si>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</si>
  <si>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</si>
  <si>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</si>
  <si>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</si>
  <si>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</si>
  <si>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</si>
  <si>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</si>
  <si>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</si>
  <si>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</si>
  <si>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</si>
  <si>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</si>
  <si>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</si>
  <si>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</si>
  <si>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</si>
  <si>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</si>
  <si>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</si>
  <si>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</si>
  <si>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</si>
  <si>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</si>
  <si>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</si>
  <si>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</si>
  <si>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</si>
  <si>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</si>
  <si>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</si>
  <si>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</si>
  <si>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</si>
  <si>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</si>
  <si>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</si>
  <si>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</si>
  <si>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</si>
  <si>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</si>
  <si>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</si>
  <si>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</si>
  <si>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</si>
  <si>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</si>
  <si>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</si>
  <si>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</si>
  <si>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</si>
  <si>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</si>
  <si>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</si>
  <si>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</si>
  <si>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</si>
  <si>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</si>
  <si>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</si>
  <si>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</si>
  <si>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</si>
  <si>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</si>
  <si>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</si>
  <si>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</si>
  <si>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</si>
  <si>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</si>
  <si>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</si>
  <si>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</si>
  <si>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</si>
  <si>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</si>
  <si>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</si>
  <si>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</si>
  <si>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</si>
  <si>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</si>
  <si>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</si>
  <si>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</si>
  <si>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</si>
  <si>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</si>
  <si>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</si>
  <si>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</si>
  <si>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</si>
  <si>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</si>
  <si>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</si>
  <si>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</si>
  <si>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</si>
  <si>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</si>
  <si>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</si>
  <si>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</si>
  <si>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</si>
  <si>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</si>
  <si>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</si>
  <si>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</si>
  <si>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</si>
  <si>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</si>
  <si>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</si>
  <si>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</si>
  <si>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</si>
  <si>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</si>
  <si>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</si>
  <si>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</si>
  <si>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</si>
  <si>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</si>
  <si>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</si>
  <si>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</si>
  <si>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</si>
  <si>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</si>
  <si>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</si>
  <si>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</si>
  <si>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</si>
  <si>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</si>
  <si>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</si>
  <si>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</si>
  <si>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</si>
  <si>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</si>
  <si>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</si>
  <si>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</si>
  <si>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</si>
  <si>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</si>
  <si>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</si>
  <si>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</si>
  <si>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</si>
  <si>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</si>
  <si>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</si>
  <si>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</si>
  <si>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</si>
  <si>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</si>
  <si>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</si>
  <si>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</si>
  <si>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</si>
  <si>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</si>
  <si>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</si>
  <si>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</si>
  <si>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</si>
  <si>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</si>
  <si>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</si>
  <si>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</si>
  <si>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</si>
  <si>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</si>
  <si>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</si>
  <si>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</si>
  <si>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</si>
  <si>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</si>
  <si>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</si>
  <si>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</si>
  <si>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</si>
  <si>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</si>
  <si>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</si>
  <si>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</si>
  <si>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</si>
  <si>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</si>
  <si>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</si>
  <si>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</si>
  <si>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</si>
  <si>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</si>
  <si>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</si>
  <si>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</si>
  <si>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</si>
  <si>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</si>
  <si>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</si>
  <si>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</si>
  <si>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</si>
  <si>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</si>
  <si>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</si>
  <si>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</si>
  <si>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</si>
  <si>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</si>
  <si>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</si>
  <si>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</si>
  <si>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</si>
  <si>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</si>
  <si>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</si>
  <si>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</si>
  <si>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</si>
  <si>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</si>
  <si>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</si>
  <si>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</si>
  <si>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</si>
  <si>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</si>
  <si>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</si>
  <si>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</si>
  <si>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</si>
  <si>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</si>
  <si>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</si>
  <si>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</si>
  <si>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</si>
  <si>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</si>
  <si>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</si>
  <si>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</si>
  <si>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</si>
  <si>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</si>
  <si>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</si>
  <si>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</si>
  <si>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</si>
  <si>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</si>
  <si>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</si>
  <si>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</si>
  <si>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</si>
  <si>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</si>
  <si>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</si>
  <si>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</si>
  <si>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</si>
  <si>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</si>
  <si>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</si>
  <si>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</si>
  <si>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</si>
  <si>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</si>
  <si>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</si>
  <si>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</si>
  <si>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</si>
  <si>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</si>
  <si>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</si>
  <si>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</si>
  <si>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</si>
  <si>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</si>
  <si>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</si>
  <si>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</si>
  <si>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</si>
  <si>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</si>
  <si>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</si>
  <si>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</si>
  <si>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</si>
  <si>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</si>
  <si>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</si>
  <si>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</si>
  <si>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</si>
  <si>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</si>
  <si>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</si>
  <si>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</si>
  <si>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</si>
  <si>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</si>
  <si>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</si>
  <si>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</si>
  <si>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</si>
  <si>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</si>
  <si>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</si>
  <si>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</si>
  <si>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</si>
  <si>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</si>
  <si>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</si>
  <si>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</si>
  <si>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</si>
  <si>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</si>
  <si>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</si>
  <si>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</si>
  <si>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</si>
  <si>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</si>
  <si>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</si>
  <si>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</si>
  <si>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</si>
  <si>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</si>
  <si>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</si>
  <si>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</si>
  <si>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</si>
  <si>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</si>
  <si>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</si>
  <si>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</si>
  <si>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</si>
  <si>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</si>
  <si>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</si>
  <si>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</si>
  <si>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</si>
  <si>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</si>
  <si>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</si>
  <si>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</si>
  <si>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</si>
  <si>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</si>
  <si>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</si>
  <si>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</si>
  <si>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</si>
  <si>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</si>
  <si>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</si>
  <si>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</si>
  <si>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</si>
  <si>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</si>
  <si>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</si>
  <si>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</si>
  <si>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</si>
  <si>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</si>
  <si>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</si>
  <si>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</si>
  <si>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</si>
  <si>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</si>
  <si>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</si>
  <si>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</si>
  <si>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</si>
  <si>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</si>
  <si>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</si>
  <si>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</si>
  <si>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</si>
  <si>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</si>
  <si>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</si>
  <si>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</si>
  <si>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</si>
  <si>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</si>
  <si>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</si>
  <si>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</si>
  <si>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</si>
  <si>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</si>
  <si>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</si>
  <si>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</si>
  <si>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</si>
  <si>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</si>
  <si>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</si>
  <si>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</si>
  <si>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PCM-20251121-00000269</t>
  </si>
  <si>
    <t>30 mins</t>
  </si>
  <si>
    <t>PCM-20251121-00000302</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</si>
  <si>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</si>
  <si>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</si>
  <si>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</si>
  <si>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</si>
  <si>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</si>
  <si>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</si>
  <si>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</si>
  <si>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</si>
  <si>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</si>
  <si>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</si>
  <si>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</si>
  <si>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</si>
  <si>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</si>
  <si>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TT-20251121-00254</t>
  </si>
  <si>
    <t xml:space="preserve">ETA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</si>
</sst>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2" totalsRowShown="0" headerRowDxfId="48" dataDxfId="47" headerRowBorderDxfId="45" tableBorderDxfId="46" totalsRowBorderDxfId="44">
  <autoFilter ref="A1:L4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319.39345486111415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45982.34188078704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45982.34188078704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45982.34188078704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45982.34188078704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45982.34188078704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45982.34188078704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45982.34188078704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45982.34188078704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45982.34188078704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45982.34188078704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45982.34188078704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45982.34188078704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45982.34188078704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45982.34188078704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45982.34188078704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45982.34188078704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45982.34188078704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45982.34188078704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45982.34188078704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45982.34188078704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45982.34188078704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45982.34188078704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45982.34188078704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45982.34188078704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45982.34188078704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45982.34188078704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45982.34188078704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45982.34188078704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45982.34188078704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45982.34188078704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45982.34188078704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45982.34188078704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45982.34188078704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45982.34188078704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45982.34188078704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45982.34188078704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45982.34188078704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45982.34188078704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45982.34188078704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45982.34188078704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45982.34188078704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45982.34188078704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45982.34188078704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45982.34188078704</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45982.34188078704</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45982.34188078704</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45982.34188078704</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45982.34188078704</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45982.34188078704</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21ED6398-6BCA-47D0-AE09-2F809473159E}"/>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157.34204305555613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45982.341881018518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45982.341881018518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45982.341881018518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45982.341881018518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45982.341881018518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45982.341881018518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45982.341881018518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45982.341881018518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45982.341881018518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45982.341881018518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45982.341881018518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45982.341881018518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45982.341881018518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45982.341881018518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45982.341881018518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45982.341881018518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45982.341881018518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45982.341881018518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45982.341881018518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45982.341881018518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45982.341881018518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45982.341881018518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45982.341881018518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45982.341881018518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45982.341881018518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45982.341881018518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45982.341881018518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45982.341881018518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45982.341881018518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45982.341881018518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45982.341881018518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45982.341881018518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45982.341881018518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45982.341881018518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45982.341881018518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45982.341881018518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45982.341881018518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45982.341881018518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45982.341881018518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45982.341881018518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45982.341881018518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45982.341881018518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45982.341881018518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45982.341881018518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45982.341881018518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45982.341881018518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45982.341881018518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45982.341881018518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45982.341881018518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45982.341881018518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45982.341881018518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45982.341881018518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45982.341881018518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45982.341881018518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45982.341881018518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45982.341881018518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45982.341881018518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45982.341881018518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45982.341881018518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45982.341881018518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45982.341881018518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45982.341881018518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45982.341881018518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45982.341881018518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45982.341881018518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45982.341881018518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45982.341881018518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45982.341881018518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45982.341881018518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45982.341881018518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45982.341881018518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45982.341881018518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45982.341881018518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45982.341881018518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45982.341881018518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45982.341881018518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45982.341881018518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45982.341881018518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45982.341881018518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45982.341881018518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45982.341881018518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45982.341881018518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45982.341881018518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45982.341881018518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45982.341881018518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45982.341881018518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45982.341881018518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45982.341881018518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45982.341881018518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45982.341881018518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45982.341881018518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45982.341881018518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45982.341881018518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45982.341881018518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45982.341881018518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45982.341881018518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45982.341881018518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45982.341881018518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45982.341881018518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45982.341881018518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45982.341881018518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45982.341881018518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45982.341881018518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45982.341881018518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45982.341881018518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45982.341881018518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45982.341881018518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45982.341881018518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45982.341881018518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45982.341881018518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45982.341881018518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45982.341881018518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45982.341881018518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45982.341881018518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45982.341881018518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45982.341881018518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45982.341881018518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45982.341881018518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45982.341881018518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45982.341881018518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45982.341881018518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45982.341881018518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45982.341881018518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45982.341881018518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45982.341881018518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45982.341881018518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45982.341881018518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45982.341881018518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45982.341881018518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45982.341881018518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45982.341881018518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45982.341881018518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45982.341881018518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45982.341881018518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45982.341881018518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45982.341881018518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45982.341881018518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45982.341881018518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45982.341881018518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45982.341881018518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45982.341881018518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45982.341881018518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45982.341881018518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45982.341881018518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45982.341881018518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45982.341881018518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45982.341881018518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45982.341881018518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45982.341881018518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45982.341881018518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45982.341881018518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45982.341881018518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45982.341881018518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45982.341881018518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45982.341881018518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45982.341881018518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45982.341881018518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45982.341881018518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45982.341881018518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45982.341881018518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45982.341881018518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45982.341881018518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45982.341881018518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45982.341881018518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45982.341881018518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45982.341881018518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45982.341881018518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45982.341881018518</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45982.341881018518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45982.341881018518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45982.341881018518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45982.341881018518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45982.341881018518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45982.341881018518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45982.341881018518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45982.341881018518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45982.341881018518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45982.341881018518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45982.341881018518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45982.341881018518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45982.341881018518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45982.341881018518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45982.341881018518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45982.341881018518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45982.341881018518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45982.341881018518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45982.341881018518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45982.341881018518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45982.341881018518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45982.341881018518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45982.341881018518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45982.341881018518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45982.341881018518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45982.341881018518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45982.341881018518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45982.341881018518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45982.341881018518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45982.341881018518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45982.341881018518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45982.341881018518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45982.341881018518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45982.341881018518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45982.341881018518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45982.341881018518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45982.341881018518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45982.341881018518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45982.341881018518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45982.341881018518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45982.341881018518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45982.341881018518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45982.341881018518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45982.341881018518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45982.341881018518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45982.341881018518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45982.341881018518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45982.341881018518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45982.341881018518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45982.341881018518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45982.341881018518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45982.341881018518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45982.341881018518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45982.341881018518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45982.341881018518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45982.341881018518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45982.341881018518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45982.341881018518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45982.341881018518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45982.341881018518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45982.341881018518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45982.341881018518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45982.341881018518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45982.341881018518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45982.341881018518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45982.341881018518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45982.341881018518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45982.341881018518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45982.341881018518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45982.341881018518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45982.341881018518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45982.341881018518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45982.341881018518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45982.341881018518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45982.341881018518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45982.341881018518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45982.341881018518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45982.341881018518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45982.341881018518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45982.341881018518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45982.341881018518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45982.341881018518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45982.341881018518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45982.341881018518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45982.341881018518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45982.341881018518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45982.341881018518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45982.341881018518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45982.341881018518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45982.341881018518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45982.341881018518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45982.341881018518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45982.341881018518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45982.341881018518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45982.341881018518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45982.341881018518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45982.341881018518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45982.341881018518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45982.341881018518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45982.341881018518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45982.341881018518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45982.341881018518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45982.341881018518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45982.341881018518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45982.341881018518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45982.341881018518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45982.341881018518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45982.341881018518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45982.341881018518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45982.341881018518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45982.341881018518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45982.341881018518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45982.341881018518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45982.341881018518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45982.341881018518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45982.341881018518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45982.341881018518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45982.341881018518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45982.341881018518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45982.341881018518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45982.341881018518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45982.341881018518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45982.341881018518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45982.341881018518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45982.341881018518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45982.341881018518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45982.341881018518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45982.341881018518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45982.341881018518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45982.341881018518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45982.341881018518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45982.341881018518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45982.341881018518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45982.341881018518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45982.341881018518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45982.341881018518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45982.341881018518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45982.341881018518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45982.341881018518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45982.341881018518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45982.341881018518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45982.341881018518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45982.341881018518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45982.341881018518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45982.341881018518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45982.341881018518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45982.341881018518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45982.341881018518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45982.341881018518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45982.341881018518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45982.341881018518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45982.341881018518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45982.341881018518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45982.341881018518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45982.341881018518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45982.341881018518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45982.341881018518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45982.341881018518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45982.341881018518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45982.341881018518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45982.341881018518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45982.341881018518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45982.341881018518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45982.341881018518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45982.341881018518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45982.341881018518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45982.341881018518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45982.341881018518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45982.341881018518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45982.341881018518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45982.341881018518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45982.341881018518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45982.341881018518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45982.341881018518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45982.341881018518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45982.341881018518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45982.341881018518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45982.341881018518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45982.341881018518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45982.341881018518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45982.341881018518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45982.341881018518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45982.341881018518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45982.341881018518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45982.341881018518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45982.341881018518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45982.341881018518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45982.341881018518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45982.341881018518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45982.341881018518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45982.341881018518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45982.341881018518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45982.341881018518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45982.341881018518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45982.341881018518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45982.341881018518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45982.341881018518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45982.341881018518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45982.341881018518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45982.341881018518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45982.341881018518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45982.341881018518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45982.341881018518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45982.341881018518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45982.341881018518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45982.341881018518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45982.341881018518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45982.341881018518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45982.341881018518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45982.341881018518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45982.341881018518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45982.341881018518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45982.341881018518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45982.341881018518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45982.341881018518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45982.341881018518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45982.341881018518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45982.341881018518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45982.341881018518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45982.341881018518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45982.341881018518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45982.341881018518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45982.341881018518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45982.341881018518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45982.341881018518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45982.341881018518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45982.341881018518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45982.341881018518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45982.341881018518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45982.341881018518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45982.341881018518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45982.341881018518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45982.341881018518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45982.341881018518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45982.341881018518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45982.341881018518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45982.341881018518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45982.341881018518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45982.341881018518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45982.341881018518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45982.341881018518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45982.341881018518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45982.341881018518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45982.341881018518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45982.341881018518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45982.341881018518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45982.341881018518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45982.341881018518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45982.341881018518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45982.341881018518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45982.341881018518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45982.341881018518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45982.341881018518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45982.341881018518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45982.341881018518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45982.341881018518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45982.341881018518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45982.341881018518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45982.341881018518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45982.341881018518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45982.341881018518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45982.341881018518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45982.341881018518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45982.341881018518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45982.341881018518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45982.341881018518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45982.341881018518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45982.341881018518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45982.341881018518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45982.341881018518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45982.341881018518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45982.341881018518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45982.341881018518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45982.341881018518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45982.341881018518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45982.341881018518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45982.341881018518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45982.341881018518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45982.341881018518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45982.341881018518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45982.341881018518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45982.341881018518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45982.341881018518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45982.341881018518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45982.341881018518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45982.341881018518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45982.341881018518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45982.341881018518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45982.341881018518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45982.341881018518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45982.341881018518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45982.341881018518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45982.341881018518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45982.341881018518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45982.341881018518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45982.341881018518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45982.341881018518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45982.341881018518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45982.341881018518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45982.341881018518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45982.341881018518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45982.341881018518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45982.341881018518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45982.341881018518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45982.341881018518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45982.341881018518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45982.341881018518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45982.341881018518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45982.341881018518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45982.341881018518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45982.341881018518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45982.341881018518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45982.341881018518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45982.341881018518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45982.341881018518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45982.341881018518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45982.341881018518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45982.341881018518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45982.341881018518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45982.341881018518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45982.341881018518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45982.341881018518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45982.341881018518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45982.341881018518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45982.341881018518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45982.341881018518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45982.341881018518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45982.341881018518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45982.341881018518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45982.341881018518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45982.341881018518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45982.341881018518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45982.341881018518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45982.341881018518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45982.341881018518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45982.341881018518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45982.341881018518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45982.341881018518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45982.341881018518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45982.341881018518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45982.341881018518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45982.341881018518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45982.341881018518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45982.341881018518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45982.341881018518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45982.341881018518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45982.341881018518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45982.341881018518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45982.341881018518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45982.341881018518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45982.341881018518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45982.341881018518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45982.341881018518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45982.341881018518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45982.341881018518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45982.341881018518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45982.341881018518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45982.341881018518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45982.341881018518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45982.341881018518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45982.341881018518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45982.341881018518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45982.341881018518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45982.341881018518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45982.341881018518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45982.341881018518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45982.341881018518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45982.341881018518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45982.341881018518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45982.341881018518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45982.341881018518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45982.341881018518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45982.341881018518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45982.341881018518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45982.341881018518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45982.341881018518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45982.341881018518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45982.341881018518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45982.341881018518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45982.341881018518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45982.341881018518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45982.341881018518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45982.341881018518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45982.341881018518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45982.341881018518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45982.341881018518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45982.341881018518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45982.341881018518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45982.341881018518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45982.341881018518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45982.341881018518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45982.341881018518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45982.341881018518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45982.341881018518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45982.341881018518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45982.341881018518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45982.341881018518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45982.341881018518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45982.341881018518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45982.341881018518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45982.341881018518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45982.341881018518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45982.341881018518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45982.341881018518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45982.341881018518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45982.341881018518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45982.341881018518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45982.341881018518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45982.341881018518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45982.341881018518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45982.341881018518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45982.341881018518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45982.341881018518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45982.341881018518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45982.341881018518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45982.341881018518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45982.341881018518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45982.341881018518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45982.341881018518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45982.341881018518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45982.341881018518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45982.341881018518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45982.341881018518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45982.341881018518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45982.341881018518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45982.341881018518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45982.341881018518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45982.341881018518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45982.341881018518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45982.341881018518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45982.341881018518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45982.341881018518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45982.341881018518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45982.341881018518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45982.341881018518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45982.341881018518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45982.341881018518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45982.341881018518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45982.341881018518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45982.341881018518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45982.341881018518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45982.341881018518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45982.341881018518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45982.341881018518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45982.341881018518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45982.341881018518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45982.341881018518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45982.341881018518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45982.341881018518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45982.341881018518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45982.341881018518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45982.341881018518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45982.341881018518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45982.341881018518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45982.341881018518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45982.341881018518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45982.341881018518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45982.341881018518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45982.341881018518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45982.341881018518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45982.341881018518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45982.341881018518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45982.341881018518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45982.341881018518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45982.341881018518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45982.341881018518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45982.341881018518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45982.341881018518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45982.341881018518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45982.341881018518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45982.341881018518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45982.341881018518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45982.341881018518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45982.341881018518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45982.341881018518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45982.341881018518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45982.341881018518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45982.341881018518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45982.341881018518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45982.341881018518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45982.341881018518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45982.341881018518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45982.341881018518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45982.341881018518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45982.341881018518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45982.341881018518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45982.341881018518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45982.341881018518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45982.341881018518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45982.341881018518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45982.341881018518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45982.341881018518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45982.341881018518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45982.341881018518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45982.341881018518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45982.341881018518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45982.341881018518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45982.341881018518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45982.341881018518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45982.341881018518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45982.341881018518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45982.341881018518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45982.341881018518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45982.341881018518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45982.341881018518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45982.341881018518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45982.341881018518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45982.341881018518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45982.341881018518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45982.341881018518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45982.341881018518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45982.341881018518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45982.341881018518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45982.341881018518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45982.341881018518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45982.341881018518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45982.341881018518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45982.341881018518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45982.341881018518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45982.341881018518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45982.341881018518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45982.341881018518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45982.341881018518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45982.341881018518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45982.341881018518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45982.341881018518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45982.341881018518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45982.341881018518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45982.341881018518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45982.341881018518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45982.341881018518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45982.341881018518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45982.341881018518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45982.341881018518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45982.341881018518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45982.341881018518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45982.341881018518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45982.341881018518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45982.341881018518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45982.341881018518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45982.341881018518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45982.341881018518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45982.341881018518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45982.341881018518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45982.341881018518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45982.341881018518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45982.341881018518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45982.341881018518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45982.341881018518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45982.341881018518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45982.341881018518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45982.341881018518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45982.341881018518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45982.341881018518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45982.341881018518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45982.341881018518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45982.341881018518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45982.341881018518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45982.341881018518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45982.341881018518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45982.341881018518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45982.341881018518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45982.341881018518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45982.341881018518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45982.341881018518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45982.341881018518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45982.341881018518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45982.341881018518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45982.341881018518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45982.341881018518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45982.341881018518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45982.341881018518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45982.341881018518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45982.341881018518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45982.341881018518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45982.341881018518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45982.341881018518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45982.341881018518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45982.341881018518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45982.341881018518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45982.341881018518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45982.341881018518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45982.341881018518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45982.341881018518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45982.341881018518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45982.341881018518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45982.341881018518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45982.341881018518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45982.341881018518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45982.341881018518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45982.341881018518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45982.341881018518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45982.341881018518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45982.341881018518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45982.341881018518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45982.341881018518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45982.341881018518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45982.341881018518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45982.341881018518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45982.341881018518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45982.341881018518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45982.341881018518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45982.341881018518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45982.341881018518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45982.341881018518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45982.341881018518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45982.341881018518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45982.341881018518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45982.341881018518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45982.341881018518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45982.341881018518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45982.341881018518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45982.341881018518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45982.341881018518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45982.341881018518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45982.341881018518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45982.341881018518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45982.341881018518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45982.341881018518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45982.341881018518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45982.341881018518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45982.341881018518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45982.341881018518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45982.341881018518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45982.341881018518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45982.341881018518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45982.341881018518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45982.341881018518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45982.341881018518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45982.341881018518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45982.341881018518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45982.341881018518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45982.341881018518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45982.341881018518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45982.341881018518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45982.341881018518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45982.341881018518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45982.341881018518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45982.341881018518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45982.341881018518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45982.341881018518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45982.341881018518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45982.341881018518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45982.341881018518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45982.341881018518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45982.341881018518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45982.341881018518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45982.341881018518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45982.341881018518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45982.341881018518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45982.341881018518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45982.341881018518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45982.341881018518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45982.341881018518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45982.341881018518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45982.341881018518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45982.341881018518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45982.341881018518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45982.341881018518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45982.341881018518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45982.341881018518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45982.341881018518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45982.341881018518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45982.341881018518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45982.341881018518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45982.341881018518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45982.341881018518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45982.341881018518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45982.341881018518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45982.341881018518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45982.341881018518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45982.341881018518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45982.341881018518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45982.341881018518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45982.341881018518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45982.341881018518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45982.341881018518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45982.341881018518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45982.341881018518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45982.341881018518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45982.341881018518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45982.341881018518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45982.341881018518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45982.341881018518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45982.341881018518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45982.341881018518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45982.341881018518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45982.341881018518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45982.341881018518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45982.341881018518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45982.341881018518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45982.341881018518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45982.341881018518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45982.341881018518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45982.341881018518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45982.341881018518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45982.341881018518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45982.341881018518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45982.341881018518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45982.341881018518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45982.341881018518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45982.341881018518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45982.341881018518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45982.341881018518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45982.341881018518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45982.341881018518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45982.341881018518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45982.341881018518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45982.341881018518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45982.341881018518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45982.341881018518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45982.341881018518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45982.341881018518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45982.341881018518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45982.341881018518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45982.341881018518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45982.341881018518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45982.341881018518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45982.341881018518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45982.341881018518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45982.341881018518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45982.341881018518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45982.341881018518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45982.341881018518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45982.341881018518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45982.341881018518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45982.341881018518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45982.341881018518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45982.341881018518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45982.341881018518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45982.341881018518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45982.341881018518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45982.341881018518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45982.341881018518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45982.341881018518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45982.341881018518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45982.341881018518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45982.341881018518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45982.341881018518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45982.341881018518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45982.341881018518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45982.341881018518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45982.341881018518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45982.341881018518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45982.341881018518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45982.341881018518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45982.341881018518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45982.341881018518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45982.341881018518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45982.341881018518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45982.341881018518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45982.341881018518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45982.341881018518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45982.341881018518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45982.341881018518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45982.341881018518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45982.341881018518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45982.341881018518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45982.341881018518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45982.341881018518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45982.341881018518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45982.341881018518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45982.341881018518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45982.341881018518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45982.341881018518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45982.341881018518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45982.341881018518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45982.341881018518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45982.341881018518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45982.341881018518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45982.341881018518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45982.341881018518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45982.341881018518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45982.341881018518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45982.341881018518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45982.341881018518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45982.341881018518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45982.341881018518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45982.341881018518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45982.341881018518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45982.341881018518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45982.341881018518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45982.341881018518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45982.341881018518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45982.341881018518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45982.341881018518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45982.341881018518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45982.341881018518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45982.341881018518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45982.341881018518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45982.341881018518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45982.341881018518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45982.341881018518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45982.341881018518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45982.341881018518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45982.341881018518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45982.341881018518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45982.341881018518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45982.341881018518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45982.341881018518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45982.341881018518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45982.341881018518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45982.341881018518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45982.341881018518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45982.341881018518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45982.341881018518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45982.341881018518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45982.341881018518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45982.341881018518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45982.341881018518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45982.341881018518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45982.341881018518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45982.341881018518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45982.341881018518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45982.341881018518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45982.341881018518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45982.341881018518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45982.341881018518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45982.341881018518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45982.341881018518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45982.341881018518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45982.341881018518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45982.341881018518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45982.341881018518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45982.341881018518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45982.341881018518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45982.341881018518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45982.341881018518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45982.341881018518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45982.341881018518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45982.341881018518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45982.341881018518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45982.341881018518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45982.341881018518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45982.341881018518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45982.341881018518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45982.341881018518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45982.341881018518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45982.341881018518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45982.341881018518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45982.341881018518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45982.341881018518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45982.341881018518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45982.341881018518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45982.341881018518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45982.341881018518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45982.341881018518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45982.341881018518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45982.341881018518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45982.341881018518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45982.341881018518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45982.341881018518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45982.341881018518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45982.341881018518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45982.341881018518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45982.341881018518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45982.341881018518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45982.341881018518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45982.341881018518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45982.341881018518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45982.341881018518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45982.341881018518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45982.341881018518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45982.341881018518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45982.341881018518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45982.341881018518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45982.341881018518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45982.341881018518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45982.341881018518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45982.341881018518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45982.341881018518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45982.341881018518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45982.341881018518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45982.341881018518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45982.341881018518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45982.341881018518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45982.341881018518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45982.341881018518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45982.341881018518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45982.341881018518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45982.341881018518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45982.341881018518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45982.341881018518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45982.341881018518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45982.341881018518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45982.341881018518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45982.341881018518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45982.341881018518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45982.341881018518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45982.341881018518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45982.341881018518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45982.341881018518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45982.341881018518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45982.341881018518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45982.341881018518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45982.341881018518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45982.341881018518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45982.341881018518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45982.341881018518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45982.341881018518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45982.341881018518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45982.341881018518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45982.341881018518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45982.341881018518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45982.341881018518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45982.341881018518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45982.341881018518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45982.341881018518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45982.341881018518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45982.341881018518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45982.341881018518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45982.341881018518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45982.341881018518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45982.341881018518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45982.341881018518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45982.341881018518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45982.341881018518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45982.341881018518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45982.341881018518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45982.341881018518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45982.341881018518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45982.341881018518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45982.341881018518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45982.341881018518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45982.341881018518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45982.341881018518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45982.341881018518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45982.341881018518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45982.341881018518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45982.341881018518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45982.341881018518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45982.341881018518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45982.341881018518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45982.341881018518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45982.341881018518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45982.341881018518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45982.341881018518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45982.341881018518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45982.341881018518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45982.341881018518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45982.341881018518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45982.341881018518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45982.341881018518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45982.341881018518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45982.341881018518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45982.341881018518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45982.341881018518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45982.341881018518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45982.341881018518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45982.341881018518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45982.341881018518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45982.341881018518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45982.341881018518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45982.341881018518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45982.341881018518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45982.341881018518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45982.341881018518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45982.341881018518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45982.341881018518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45982.341881018518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45982.341881018518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45982.341881018518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45982.341881018518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45982.341881018518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45982.341881018518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45982.341881018518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45982.341881018518</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278.8611634259214</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2</v>
      </c>
      <c r="D3" s="91" t="s">
        <v>36410</v>
      </c>
      <c r="E3" s="94" t="s">
        <v>39021</v>
      </c>
      <c r="F3" s="95">
        <v>45982.275740740741</v>
      </c>
      <c r="G3" s="96">
        <f t="shared" ref="G3:G32" ca="1" si="0">IFERROR(NOW()-F3,"")</f>
        <v>6.6140046299551614E-2</v>
      </c>
      <c r="H3" s="95">
        <v>45982.275995370372</v>
      </c>
      <c r="I3" s="113" t="str">
        <f>IFERROR(VLOOKUP(D3,DB!A:F,6,0),"")</f>
        <v>SCECO</v>
      </c>
      <c r="J3" s="113" t="str">
        <f>IFERROR(VLOOKUP(D3,DB!A:G,7,0),"")</f>
        <v>Vandalized</v>
      </c>
      <c r="K3" s="97" t="s">
        <v>39109</v>
      </c>
      <c r="L3" s="91" t="str">
        <f>IFERROR(VLOOKUP(D3,DB!A:I,9,0),"")</f>
        <v>Latis</v>
      </c>
    </row>
    <row r="4" spans="1:16" ht="15" customHeight="1">
      <c r="A4" s="113" t="s">
        <v>39110</v>
      </c>
      <c r="B4" s="113" t="str">
        <f>IFERROR(VLOOKUP(D4,DB!A:K,11,0),"")</f>
        <v>R4</v>
      </c>
      <c r="C4" s="93">
        <v>5</v>
      </c>
      <c r="D4" s="91" t="s">
        <v>36648</v>
      </c>
      <c r="E4" s="94" t="s">
        <v>39021</v>
      </c>
      <c r="F4" s="95">
        <v>45982.303055555552</v>
      </c>
      <c r="G4" s="96">
        <f t="shared" ca="1" si="0"/>
        <v>3.8825231487862766E-2</v>
      </c>
      <c r="H4" s="95">
        <v>45982.296238425923</v>
      </c>
      <c r="I4" s="113" t="str">
        <f>IFERROR(VLOOKUP(D4,DB!A:F,6,0),"")</f>
        <v>Generator-SG</v>
      </c>
      <c r="J4" s="113" t="str">
        <f>IFERROR(VLOOKUP(D4,DB!A:G,7,0),"")</f>
        <v>In progress</v>
      </c>
      <c r="K4" s="97" t="s">
        <v>39111</v>
      </c>
      <c r="L4" s="91" t="str">
        <f>IFERROR(VLOOKUP(D4,DB!A:I,9,0),"")</f>
        <v>Latis</v>
      </c>
    </row>
    <row r="5" spans="1:16" ht="15" customHeight="1">
      <c r="A5" s="113"/>
      <c r="B5" s="113" t="str">
        <f>IFERROR(VLOOKUP(D5,DB!A:K,11,0),"")</f>
        <v/>
      </c>
      <c r="C5" s="93"/>
      <c r="D5" s="91"/>
      <c r="E5" s="94"/>
      <c r="F5" s="95"/>
      <c r="G5" s="96">
        <f t="shared" ca="1" si="0"/>
        <v>45982.34188078704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45982.34188078704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45982.34188078704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45982.34188078704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45982.34188078704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45982.34188078704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45982.34188078704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45982.34188078704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45982.34188078704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45982.34188078704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45982.34188078704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45982.34188078704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45982.34188078704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45982.34188078704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45982.34188078704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45982.34188078704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45982.34188078704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45982.34188078704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45982.34188078704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45982.34188078704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45982.34188078704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45982.34188078704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45982.34188078704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45982.34188078704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45982.34188078704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45982.34188078704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45982.34188078704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45982.34188078704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ref="G33:G96" ca="1" si="1">IFERROR(NOW()-F33,"")</f>
        <v>45982.34188078704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45982.34188078704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45982.34188078704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45982.34188078704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45982.34188078704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45982.34188078704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45982.34188078704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45982.34188078704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45982.34188078704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45982.34188078704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45982.34188078704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45982.34188078704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45982.34188078704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45982.34188078704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45982.34188078704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45982.34188078704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45982.34188078704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45982.34188078704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45982.34188078704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45982.34188078704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45982.34188078704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45982.34188078704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45982.34188078704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45982.34188078704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45982.34188078704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45982.34188078704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45982.34188078704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45982.34188078704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45982.34188078704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45982.34188078704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45982.34188078704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45982.34188078704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45982.34188078704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45982.34188078704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45982.34188078704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45982.34188078704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45982.34188078704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45982.34188078704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45982.34188078704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45982.34188078704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45982.34188078704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45982.34188078704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45982.34188078704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45982.34188078704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45982.34188078704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45982.34188078704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45982.34188078704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45982.34188078704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45982.34188078704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45982.34188078704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45982.34188078704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45982.34188078704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45982.34188078704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45982.34188078704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45982.34188078704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45982.34188078704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45982.34188078704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45982.34188078704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45982.34188078704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45982.34188078704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45982.34188078704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45982.34188078704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45982.34188078704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45982.34188078704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ref="G97:G160" ca="1" si="2">IFERROR(NOW()-F97,"")</f>
        <v>45982.34188078704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45982.34188078704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45982.34188078704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45982.34188078704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45982.34188078704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45982.34188078704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45982.34188078704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45982.34188078704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45982.34188078704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45982.34188078704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45982.34188078704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45982.34188078704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45982.34188078704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45982.34188078704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45982.34188078704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45982.34188078704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45982.34188078704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45982.34188078704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45982.34188078704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45982.34188078704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45982.34188078704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45982.34188078704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45982.34188078704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45982.34188078704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45982.34188078704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45982.34188078704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45982.34188078704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45982.34188078704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45982.34188078704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45982.34188078704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45982.34188078704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45982.34188078704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45982.34188078704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45982.34188078704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45982.34188078704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45982.34188078704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45982.34188078704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45982.34188078704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45982.34188078704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45982.34188078704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45982.34188078704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45982.34188078704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45982.34188078704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45982.34188078704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45982.34188078704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45982.34188078704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45982.34188078704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45982.34188078704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45982.34188078704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45982.34188078704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45982.34188078704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45982.34188078704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45982.34188078704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45982.34188078704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45982.34188078704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45982.34188078704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45982.34188078704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45982.34188078704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45982.34188078704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45982.34188078704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45982.34188078704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45982.34188078704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45982.34188078704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45982.34188078704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ref="G161:G224" ca="1" si="3">IFERROR(NOW()-F161,"")</f>
        <v>45982.34188078704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45982.34188078704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45982.34188078704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45982.34188078704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45982.34188078704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45982.34188078704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45982.34188078704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45982.34188078704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45982.34188078704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45982.34188078704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45982.34188078704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45982.34188078704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45982.34188078704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45982.34188078704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45982.34188078704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45982.34188078704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45982.34188078704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45982.34188078704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45982.34188078704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45982.34188078704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45982.34188078704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45982.34188078704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45982.34188078704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45982.34188078704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45982.34188078704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45982.34188078704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45982.34188078704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45982.34188078704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45982.34188078704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45982.34188078704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45982.34188078704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45982.34188078704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45982.34188078704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45982.34188078704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45982.34188078704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45982.34188078704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45982.34188078704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45982.34188078704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45982.34188078704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45982.34188078704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45982.34188078704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45982.34188078704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45982.34188078704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45982.34188078704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45982.34188078704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45982.34188078704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45982.34188078704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45982.34188078704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45982.34188078704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45982.34188078704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45982.34188078704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45982.34188078704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45982.34188078704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45982.34188078704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45982.34188078704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45982.34188078704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45982.34188078704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45982.34188078704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45982.34188078704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45982.34188078704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45982.34188078704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45982.34188078704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45982.34188078704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45982.34188078704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ref="G225:G288" ca="1" si="4">IFERROR(NOW()-F225,"")</f>
        <v>45982.34188078704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45982.34188078704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45982.34188078704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45982.34188078704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45982.34188078704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45982.34188078704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45982.34188078704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45982.34188078704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45982.34188078704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45982.34188078704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45982.34188078704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45982.34188078704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45982.34188078704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45982.34188078704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45982.34188078704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45982.34188078704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45982.34188078704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45982.34188078704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45982.34188078704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45982.34188078704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45982.34188078704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45982.34188078704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45982.34188078704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45982.34188078704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45982.34188078704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45982.34188078704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45982.34188078704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45982.34188078704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45982.34188078704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45982.34188078704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45982.34188078704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45982.34188078704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45982.34188078704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45982.34188078704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45982.34188078704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45982.34188078704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45982.34188078704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45982.34188078704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45982.34188078704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45982.34188078704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45982.34188078704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45982.34188078704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45982.34188078704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45982.34188078704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45982.34188078704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45982.34188078704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45982.34188078704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45982.34188078704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45982.34188078704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45982.34188078704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45982.34188078704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45982.34188078704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45982.34188078704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45982.34188078704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45982.34188078704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45982.34188078704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45982.34188078704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45982.34188078704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45982.34188078704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45982.34188078704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45982.34188078704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45982.34188078704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45982.34188078704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45982.34188078704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ref="G289:G352" ca="1" si="5">IFERROR(NOW()-F289,"")</f>
        <v>45982.34188078704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45982.34188078704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45982.34188078704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45982.34188078704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45982.34188078704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45982.34188078704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45982.34188078704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45982.34188078704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45982.34188078704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45982.34188078704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45982.34188078704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45982.34188078704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45982.34188078704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45982.34188078704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45982.34188078704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45982.34188078704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45982.34188078704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45982.34188078704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45982.34188078704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45982.34188078704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45982.34188078704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45982.34188078704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45982.34188078704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45982.34188078704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45982.34188078704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45982.34188078704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45982.34188078704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45982.34188078704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45982.34188078704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45982.34188078704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45982.34188078704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45982.34188078704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45982.34188078704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45982.34188078704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45982.34188078704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45982.34188078704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45982.34188078704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45982.34188078704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45982.34188078704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45982.34188078704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45982.34188078704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45982.34188078704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45982.34188078704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45982.341881018518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45982.341881018518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45982.341881018518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45982.341881018518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45982.341881018518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45982.341881018518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45982.341881018518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45982.341881018518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45982.341881018518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45982.341881018518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45982.341881018518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45982.341881018518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45982.341881018518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45982.341881018518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45982.341881018518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45982.341881018518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45982.341881018518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45982.341881018518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45982.341881018518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45982.341881018518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45982.341881018518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ref="G353:G416" ca="1" si="6">IFERROR(NOW()-F353,"")</f>
        <v>45982.341881018518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45982.341881018518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45982.341881018518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45982.341881018518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45982.341881018518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45982.341881018518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45982.341881018518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45982.341881018518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45982.341881018518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45982.341881018518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45982.341881018518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45982.341881018518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45982.341881018518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45982.341881018518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45982.341881018518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45982.341881018518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45982.341881018518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45982.341881018518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45982.341881018518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45982.341881018518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45982.341881018518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45982.341881018518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45982.341881018518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45982.341881018518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45982.341881018518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45982.341881018518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45982.341881018518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45982.341881018518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45982.341881018518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45982.341881018518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45982.341881018518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45982.341881018518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45982.341881018518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45982.341881018518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45982.341881018518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45982.341881018518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45982.341881018518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45982.341881018518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45982.341881018518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45982.341881018518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45982.341881018518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45982.341881018518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45982.341881018518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45982.341881018518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45982.341881018518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45982.341881018518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45982.341881018518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45982.341881018518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45982.341881018518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45982.341881018518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45982.341881018518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45982.341881018518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45982.341881018518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45982.341881018518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45982.341881018518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45982.341881018518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45982.341881018518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45982.341881018518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45982.341881018518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45982.341881018518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45982.341881018518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45982.341881018518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45982.341881018518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45982.341881018518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ref="G417:G462" ca="1" si="7">IFERROR(NOW()-F417,"")</f>
        <v>45982.341881018518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45982.341881018518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45982.341881018518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45982.341881018518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45982.341881018518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45982.341881018518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45982.341881018518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45982.341881018518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45982.341881018518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45982.341881018518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45982.341881018518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45982.341881018518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45982.341881018518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45982.341881018518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45982.341881018518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45982.341881018518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45982.341881018518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45982.341881018518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45982.341881018518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45982.341881018518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45982.341881018518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45982.341881018518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45982.341881018518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45982.341881018518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45982.341881018518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45982.341881018518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45982.341881018518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45982.341881018518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45982.341881018518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45982.341881018518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45982.341881018518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45982.341881018518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45982.341881018518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45982.341881018518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45982.341881018518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45982.341881018518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45982.341881018518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45982.341881018518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45982.341881018518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45982.341881018518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45982.341881018518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45982.341881018518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45982.341881018518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45982.341881018518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45982.341881018518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45982.341881018518</v>
      </c>
      <c r="H462" s="95"/>
      <c r="I462" s="113" t="str">
        <f>IFERROR(VLOOKUP(D462,DB!A:F,6,0),"")</f>
        <v/>
      </c>
      <c r="J462" s="113" t="str">
        <f>IFERROR(VLOOKUP(D462,DB!A:G,7,0),"")</f>
        <v/>
      </c>
      <c r="K462" s="97"/>
      <c r="L462" s="91" t="str">
        <f>IFERROR(VLOOKUP(D462,DB!A:I,9,0),"")</f>
        <v/>
      </c>
    </row>
  </sheetData>
  <dataValidations count="2">
    <dataValidation allowBlank="1" showInputMessage="1" showErrorMessage="1" sqref="E1" xr:uid="{A4F81451-56CC-4543-9497-104C4E44EE4B}"/>
    <dataValidation type="list" allowBlank="1" showInputMessage="1" showErrorMessage="1" sqref="E2:E4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C1" workbookViewId="0">
      <selection activeCell="D8" sqref="D8: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90.509820833329286</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56.153003703700961</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33.680769907405192</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4.827077546302462</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0.96858217592671281</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15237</v>
      </c>
      <c r="E7" s="109" t="s">
        <v>39021</v>
      </c>
      <c r="F7" s="128">
        <v>45981.865925925929</v>
      </c>
      <c r="G7" s="111">
        <f ca="1">IFERROR(NOW()-F7,"")</f>
        <v>0.47595486111094942</v>
      </c>
      <c r="H7" s="128">
        <v>45981.835370370369</v>
      </c>
      <c r="I7" s="109" t="str">
        <f>IFERROR(VLOOKUP(D7,DB!A:F,6,0),"")</f>
        <v>SCECO</v>
      </c>
      <c r="J7" s="109" t="str">
        <f>IFERROR(VLOOKUP(D7,DB!A:G,7,0),"")</f>
        <v>Dead</v>
      </c>
      <c r="K7" s="109" t="s">
        <v>39123</v>
      </c>
      <c r="L7" s="109" t="str">
        <f>IFERROR(VLOOKUP(D7,DB!A:I,9,0),"")</f>
        <v>Latis</v>
      </c>
    </row>
    <row r="8" spans="1:13">
      <c r="A8" s="109"/>
      <c r="B8" s="109" t="str">
        <f>IFERROR(VLOOKUP(D8,DB!A:K,11,0),"")</f>
        <v/>
      </c>
      <c r="C8" s="109"/>
      <c r="D8" s="109"/>
      <c r="E8" s="109"/>
      <c r="F8" s="109"/>
      <c r="G8" s="111">
        <f ca="1">IFERROR(NOW()-F8,"")</f>
        <v>45982.34188078704</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45982.34188078704</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45982.34188078704</v>
      </c>
      <c r="H10" s="109"/>
      <c r="I10" s="109" t="str">
        <f>IFERROR(VLOOKUP(D10,DB!A:F,6,0),"")</f>
        <v/>
      </c>
      <c r="J10" s="109" t="str">
        <f>IFERROR(VLOOKUP(D10,DB!A:G,7,0),"")</f>
        <v/>
      </c>
      <c r="K10" s="109"/>
      <c r="L10" s="109" t="str">
        <f>IFERROR(VLOOKUP(D10,DB!A:I,9,0),"")</f>
        <v/>
      </c>
    </row>
    <row r="11" spans="1:13" ht="15.75">
      <c r="A11" s="109"/>
      <c r="B11" s="109" t="str">
        <f>IFERROR(VLOOKUP(D11,DB!A:K,11,0),"")</f>
        <v/>
      </c>
      <c r="C11" s="109"/>
      <c r="D11" s="149"/>
      <c r="E11" s="109"/>
      <c r="F11" s="109"/>
      <c r="G11" s="111">
        <f ca="1">IFERROR(NOW()-F11,"")</f>
        <v>45982.34188078704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45982.34188078704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45982.34188078704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45982.34188078704</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45982.34188078704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45982.34188078704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45982.34188078704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45982.34188078704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45982.34188078704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45982.34188078704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45982.34188078704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45982.34188078704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45982.34188078704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45982.34188078704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45982.34188078704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45982.34188078704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45982.34188078704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45982.34188078704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45982.34188078704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45982.34188078704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45982.34188078704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45982.34188078704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45982.34188078704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45982.34188078704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45982.34188078704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45982.34188078704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45982.34188078704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45982.34188078704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45982.34188078704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45982.34188078704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45982.34188078704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45982.34188078704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45982.34188078704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45982.34188078704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45982.34188078704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45982.34188078704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45982.34188078704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45982.34188078704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45982.34188078704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45982.34188078704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45982.34188078704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45982.34188078704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45982.34188078704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45982.34188078704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45982.34188078704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45982.34188078704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45982.34188078704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45982.34188078704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45982.34188078704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45982.34188078704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45982.34188078704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45982.34188078704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45982.34188078704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45982.34188078704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45982.34188078704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45982.34188078704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45982.34188078704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45982.34188078704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45982.34188078704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45982.34188078704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45982.34188078704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45982.34188078704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45982.34188078704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45982.34188078704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45982.34188078704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45982.34188078704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45982.34188078704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45982.34188078704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45982.34188078704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45982.34188078704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45982.34188078704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45982.34188078704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45982.34188078704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45982.34188078704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45982.34188078704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45982.34188078704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45982.34188078704</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45982.34188078704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45982.34188078704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45982.34188078704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45982.34188078704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45982.34188078704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45982.34188078704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45982.34188078704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45982.34188078704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45982.34188078704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45982.34188078704</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45982.34188078704</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45982.34188078704</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45982.34188078704</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45982.34188078704</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45982.34188078704</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45982.34188078704</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45982.34188078704</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45982.34188078704</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45982.34188078704</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45982.34188078704</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45982.34188078704</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45982.34188078704</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45982.34188078704</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45982.34188078704</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45982.34188078704</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45982.34188078704</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45982.34188078704</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45982.34188078704</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
  <sheetViews>
    <sheetView tabSelected="1" workbookViewId="0">
      <selection activeCell="K10" sqref="K10"/>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28361</v>
      </c>
      <c r="E2" s="109" t="s">
        <v>39021</v>
      </c>
      <c r="F2" s="121"/>
      <c r="G2" s="104">
        <f t="shared" ref="G2:G35" ca="1" si="0">IFERROR(NOW()-F2,"-")</f>
        <v>45982.341881018518</v>
      </c>
      <c r="H2" s="121">
        <v>45982.321527777778</v>
      </c>
      <c r="I2" s="119" t="str">
        <f>IFERROR(VLOOKUP(D2,DB!A:F,6,0),"")</f>
        <v>SCECO</v>
      </c>
      <c r="J2" s="119" t="str">
        <f>IFERROR(VLOOKUP(D2,DB!A:G,7,0),"")</f>
        <v>Vandalized</v>
      </c>
      <c r="K2" s="122" t="s">
        <v>39125</v>
      </c>
      <c r="L2" s="123" t="str">
        <f>IFERROR(VLOOKUP(D2,DB!A:I,9,0),"")</f>
        <v>Latis</v>
      </c>
    </row>
    <row r="3" spans="1:16382" ht="31.5" customHeight="1">
      <c r="A3" s="118"/>
      <c r="B3" s="119" t="str">
        <f>IFERROR(VLOOKUP(D3,DB!A:K,11,0),"")</f>
        <v/>
      </c>
      <c r="C3" s="120"/>
      <c r="D3" s="119"/>
      <c r="E3" s="109"/>
      <c r="F3" s="121"/>
      <c r="G3" s="104">
        <f t="shared" ca="1" si="0"/>
        <v>45982.341881018518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45982.341881018518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45982.341881018518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45982.341881018518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45982.341881018518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45982.341881018518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45982.341881018518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45982.341881018518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45982.341881018518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45982.341881018518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45982.341881018518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45982.341881018518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45982.341881018518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45982.341881018518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45982.341881018518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45982.341881018518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45982.341881018518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45982.341881018518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45982.341881018518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45982.341881018518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45982.341881018518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45982.341881018518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45982.341881018518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45982.341881018518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45982.341881018518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45982.341881018518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45982.341881018518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45982.341881018518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45982.341881018518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45982.341881018518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45982.341881018518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45982.341881018518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45982.341881018518</v>
      </c>
      <c r="H35" s="121"/>
      <c r="I35" s="119" t="str">
        <f>IFERROR(VLOOKUP(D35,DB!A:F,6,0),"")</f>
        <v/>
      </c>
      <c r="J35" s="119" t="str">
        <f>IFERROR(VLOOKUP(D35,DB!A:G,7,0),"")</f>
        <v/>
      </c>
      <c r="K35" s="122"/>
      <c r="L35" s="123" t="str">
        <f>IFERROR(VLOOKUP(D35,DB!A:I,9,0),"")</f>
        <v/>
      </c>
    </row>
  </sheetData>
  <dataValidations count="2">
    <dataValidation allowBlank="1" showInputMessage="1" showErrorMessage="1" sqref="E1" xr:uid="{9E1BC488-8814-4F8A-8DBE-742B3278AB71}"/>
    <dataValidation type="list" allowBlank="1" showInputMessage="1" showErrorMessage="1" sqref="E2:E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2025-11-21T05:14:26Z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