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971" documentId="13_ncr:1_{F6CB121F-512D-4AA6-A0C1-0FB36C537598}" xr6:coauthVersionLast="47" xr6:coauthVersionMax="47" xr10:uidLastSave="{39E0E981-8278-4929-833E-D32BD93C4D37}"/>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 i="5" l="1"/>
  <c r="G7" i="5"/>
  <c r="I7" i="5"/>
  <c r="J7" i="5"/>
  <c r="L7" i="5"/>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5" i="5"/>
  <c r="B6"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G5" i="5"/>
  <c r="I5" i="5"/>
  <c r="J5" i="5"/>
  <c r="L5" i="5"/>
  <c r="G6" i="5"/>
  <c r="I6" i="5"/>
  <c r="J6" i="5"/>
  <c r="L6"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 i="5"/>
  <c r="G4" i="5"/>
  <c r="I4" i="5"/>
  <c r="J4" i="5"/>
  <c r="L4" i="5"/>
  <c r="L3" i="1"/>
  <c r="L4" i="1"/>
  <c r="L5" i="1"/>
  <c r="L6" i="1"/>
  <c r="L7" i="1"/>
  <c r="L8" i="1"/>
  <c r="L9" i="1"/>
  <c r="L10" i="1"/>
  <c r="L11" i="1"/>
  <c r="L12" i="1"/>
  <c r="L13" i="1"/>
  <c r="L14" i="1"/>
  <c r="L15" i="1"/>
  <c r="L16" i="1"/>
  <c r="L17" i="1"/>
  <c r="J3" i="1"/>
  <c r="J4" i="1"/>
  <c r="J5" i="1"/>
  <c r="J6" i="1"/>
  <c r="J7" i="1"/>
  <c r="J8" i="1"/>
  <c r="J9" i="1"/>
  <c r="J10" i="1"/>
  <c r="J11" i="1"/>
  <c r="J12" i="1"/>
  <c r="J13" i="1"/>
  <c r="J14" i="1"/>
  <c r="J15" i="1"/>
  <c r="J16" i="1"/>
  <c r="J17" i="1"/>
  <c r="I3" i="1"/>
  <c r="I4" i="1"/>
  <c r="I5" i="1"/>
  <c r="I6" i="1"/>
  <c r="I7" i="1"/>
  <c r="I8" i="1"/>
  <c r="I9" i="1"/>
  <c r="I10" i="1"/>
  <c r="I11" i="1"/>
  <c r="I12" i="1"/>
  <c r="I13" i="1"/>
  <c r="I14" i="1"/>
  <c r="I15" i="1"/>
  <c r="I16" i="1"/>
  <c r="I17" i="1"/>
  <c r="G3" i="1"/>
  <c r="G4" i="1"/>
  <c r="G5" i="1"/>
  <c r="G6" i="1"/>
  <c r="G7" i="1"/>
  <c r="G8" i="1"/>
  <c r="G9" i="1"/>
  <c r="G10" i="1"/>
  <c r="G11" i="1"/>
  <c r="G12" i="1"/>
  <c r="G13" i="1"/>
  <c r="G14" i="1"/>
  <c r="G15" i="1"/>
  <c r="G16" i="1"/>
  <c r="G17" i="1"/>
  <c r="B3" i="1"/>
  <c r="B4" i="1"/>
  <c r="B5" i="1"/>
  <c r="B6" i="1"/>
  <c r="B7" i="1"/>
  <c r="B8" i="1"/>
  <c r="B9" i="1"/>
  <c r="B10" i="1"/>
  <c r="B11" i="1"/>
  <c r="B12" i="1"/>
  <c r="B13" i="1"/>
  <c r="B14" i="1"/>
  <c r="B15" i="1"/>
  <c r="B16" i="1"/>
  <c r="B1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alcChain>
</file>

<file path=xl/sharedStrings.xml><?xml version="1.0" encoding="utf-8"?>
<sst xmlns="http://schemas.openxmlformats.org/spreadsheetml/2006/main" count="180305" uniqueCount="39133">
  <si>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</si>
  <si>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</si>
  <si>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</si>
  <si>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</si>
  <si>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</si>
  <si>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</si>
  <si>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</si>
  <si>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</si>
  <si>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</si>
  <si>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</si>
  <si>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</si>
  <si>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</si>
  <si>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</si>
  <si>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</si>
  <si>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</si>
  <si>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</si>
  <si>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</si>
  <si>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</si>
  <si>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</si>
  <si>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</si>
  <si>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</si>
  <si>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</si>
  <si>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</si>
  <si>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</si>
  <si>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</si>
  <si>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</si>
  <si>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</si>
  <si>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</si>
  <si>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</si>
  <si>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</si>
  <si>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</si>
  <si>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</si>
  <si>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</si>
  <si>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</si>
  <si>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</si>
  <si>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</si>
  <si>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</si>
  <si>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</si>
  <si>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</si>
  <si>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</si>
  <si>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</si>
  <si>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</si>
  <si>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</si>
  <si>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</si>
  <si>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</si>
  <si>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</si>
  <si>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</si>
  <si>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</si>
  <si>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</si>
  <si>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</si>
  <si>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</si>
  <si>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</si>
  <si>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</si>
  <si>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</si>
  <si>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</si>
  <si>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</si>
  <si>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</si>
  <si>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</si>
  <si>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</si>
  <si>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</si>
  <si>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</si>
  <si>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</si>
  <si>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</si>
  <si>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</si>
  <si>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</si>
  <si>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</si>
  <si>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</si>
  <si>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</si>
  <si>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</si>
  <si>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</si>
  <si>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</si>
  <si>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</si>
  <si>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</si>
  <si>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</si>
  <si>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</si>
  <si>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</si>
  <si>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</si>
  <si>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</si>
  <si>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</si>
  <si>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</si>
  <si>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</si>
  <si>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</si>
  <si>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</si>
  <si>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</si>
  <si>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</si>
  <si>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</si>
  <si>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</si>
  <si>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</si>
  <si>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</si>
  <si>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</si>
  <si>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</si>
  <si>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</si>
  <si>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</si>
  <si>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</si>
  <si>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</si>
  <si>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</si>
  <si>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</si>
  <si>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</si>
  <si>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</si>
  <si>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</si>
  <si>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</si>
  <si>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</si>
  <si>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</si>
  <si>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</si>
  <si>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</si>
  <si>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</si>
  <si>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</si>
  <si>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</si>
  <si>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</si>
  <si>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</si>
  <si>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</si>
  <si>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</si>
  <si>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</si>
  <si>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</si>
  <si>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</si>
  <si>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</si>
  <si>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</si>
  <si>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</si>
  <si>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</si>
  <si>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</si>
  <si>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</si>
  <si>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</si>
  <si>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</si>
  <si>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</si>
  <si>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</si>
  <si>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</si>
  <si>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</si>
  <si>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</si>
  <si>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</si>
  <si>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</si>
  <si>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</si>
  <si>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</si>
  <si>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</si>
  <si>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</si>
  <si>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</si>
  <si>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</si>
  <si>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</si>
  <si>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</si>
  <si>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</si>
  <si>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</si>
  <si>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</si>
  <si>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</si>
  <si>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</si>
  <si>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</si>
  <si>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</si>
  <si>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</si>
  <si>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</si>
  <si>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</si>
  <si>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</si>
  <si>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</si>
  <si>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</si>
  <si>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</si>
  <si>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</si>
  <si>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</si>
  <si>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</si>
  <si>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</si>
  <si>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</si>
  <si>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</si>
  <si>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</si>
  <si>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</si>
  <si>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</si>
  <si>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</si>
  <si>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</si>
  <si>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</si>
  <si>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</si>
  <si>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</si>
  <si>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</si>
  <si>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</si>
  <si>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</si>
  <si>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</si>
  <si>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</si>
  <si>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</si>
  <si>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</si>
  <si>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</si>
  <si>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</si>
  <si>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</si>
  <si>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</si>
  <si>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</si>
  <si>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</si>
  <si>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</si>
  <si>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</si>
  <si>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</si>
  <si>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</si>
  <si>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</si>
  <si>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</si>
  <si>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</si>
  <si>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</si>
  <si>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</si>
  <si>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</si>
  <si>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</si>
  <si>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</si>
  <si>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</si>
  <si>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</si>
  <si>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</si>
  <si>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</si>
  <si>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</si>
  <si>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</si>
  <si>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</si>
  <si>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</si>
  <si>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</si>
  <si>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</si>
  <si>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</si>
  <si>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</si>
  <si>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</si>
  <si>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</si>
  <si>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</si>
  <si>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</si>
  <si>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</si>
  <si>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</si>
  <si>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</si>
  <si>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</si>
  <si>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</si>
  <si>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</si>
  <si>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</si>
  <si>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</si>
  <si>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</si>
  <si>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</si>
  <si>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</si>
  <si>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</si>
  <si>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</si>
  <si>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</si>
  <si>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</si>
  <si>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</si>
  <si>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</si>
  <si>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</si>
  <si>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</si>
  <si>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</si>
  <si>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</si>
  <si>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</si>
  <si>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</si>
  <si>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</si>
  <si>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</si>
  <si>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</si>
  <si>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</si>
  <si>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</si>
  <si>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</si>
  <si>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</si>
  <si>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</si>
  <si>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</si>
  <si>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</si>
  <si>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</si>
  <si>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</si>
  <si>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</si>
  <si>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</si>
  <si>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</si>
  <si>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</si>
  <si>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</si>
  <si>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</si>
  <si>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</si>
  <si>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</si>
  <si>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</si>
  <si>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</si>
  <si>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</si>
  <si>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</si>
  <si>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</si>
  <si>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</si>
  <si>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</si>
  <si>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</si>
  <si>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</si>
  <si>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</si>
  <si>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</si>
  <si>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</si>
  <si>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</si>
  <si>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</si>
  <si>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</si>
  <si>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</si>
  <si>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</si>
  <si>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</si>
  <si>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</si>
  <si>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</si>
  <si>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</si>
  <si>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</si>
  <si>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</si>
  <si>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</si>
  <si>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</si>
  <si>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</si>
  <si>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</si>
  <si>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</si>
  <si>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</si>
  <si>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</si>
  <si>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</si>
  <si>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</si>
  <si>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</si>
  <si>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</si>
  <si>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</si>
  <si>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</si>
  <si>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</si>
  <si>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</si>
  <si>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</si>
  <si>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</si>
  <si>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</si>
  <si>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</si>
  <si>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</si>
  <si>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</si>
  <si>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</si>
  <si>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</si>
  <si>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</si>
  <si>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</si>
  <si>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</si>
  <si>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</si>
  <si>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</si>
  <si>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</si>
  <si>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</si>
  <si>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</si>
  <si>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</si>
  <si>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</si>
  <si>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</si>
  <si>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</si>
  <si>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</si>
  <si>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</si>
  <si>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</si>
  <si>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</si>
  <si>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</si>
  <si>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</si>
  <si>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</si>
  <si>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</si>
  <si>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</si>
  <si>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</si>
  <si>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</si>
  <si>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</si>
  <si>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</si>
  <si>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</si>
  <si>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</si>
  <si>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</si>
  <si>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</si>
  <si>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</si>
  <si>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</si>
  <si>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</si>
  <si>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</si>
  <si>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</si>
  <si>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</si>
  <si>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</si>
  <si>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</si>
  <si>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</si>
  <si>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</si>
  <si>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</si>
  <si>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</si>
  <si>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</si>
  <si>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</si>
  <si>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</si>
  <si>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</si>
  <si>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</si>
  <si>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</si>
  <si>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</si>
  <si>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</si>
  <si>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</si>
  <si>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</si>
  <si>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</si>
  <si>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</si>
  <si>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</si>
  <si>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</si>
  <si>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</si>
  <si>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</si>
  <si>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</si>
  <si>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</si>
  <si>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</si>
  <si>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</si>
  <si>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</si>
  <si>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</si>
  <si>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</si>
  <si>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</si>
  <si>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</si>
  <si>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</si>
  <si>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</si>
  <si>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</si>
  <si>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</si>
  <si>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</si>
  <si>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</si>
  <si>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</si>
  <si>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</si>
  <si>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</si>
  <si>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</si>
  <si>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</si>
  <si>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</si>
  <si>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</si>
  <si>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</si>
  <si>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</si>
  <si>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</si>
  <si>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</si>
  <si>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</si>
  <si>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</si>
  <si>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</si>
  <si>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</si>
  <si>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</si>
  <si>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</si>
  <si>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</si>
  <si>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</si>
  <si>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</si>
  <si>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</si>
  <si>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</si>
  <si>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</si>
  <si>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</si>
  <si>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</si>
  <si>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</si>
  <si>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</si>
  <si>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</si>
  <si>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</si>
  <si>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</si>
  <si>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</si>
  <si>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</si>
  <si>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</si>
  <si>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</si>
  <si>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</si>
  <si>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</si>
  <si>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</si>
  <si>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</si>
  <si>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</si>
  <si>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</si>
  <si>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</si>
  <si>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</si>
  <si>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</si>
  <si>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</si>
  <si>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</si>
  <si>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</si>
  <si>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</si>
  <si>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</si>
  <si>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</si>
  <si>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</si>
  <si>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</si>
  <si>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</si>
  <si>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</si>
  <si>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</si>
  <si>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</si>
  <si>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</si>
  <si>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</si>
  <si>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</si>
  <si>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</si>
  <si>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</si>
  <si>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</si>
  <si>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</si>
  <si>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</si>
  <si>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</si>
  <si>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</si>
  <si>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</si>
  <si>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</si>
  <si>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</si>
  <si>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</si>
  <si>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</si>
  <si>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</si>
  <si>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</si>
  <si>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</si>
  <si>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</si>
  <si>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</si>
  <si>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</si>
  <si>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</si>
  <si>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</si>
  <si>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</si>
  <si>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</si>
  <si>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</si>
  <si>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</si>
  <si>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</si>
  <si>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</si>
  <si>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</si>
  <si>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</si>
  <si>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</si>
  <si>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</si>
  <si>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</si>
  <si>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</si>
  <si>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</si>
  <si>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</si>
  <si>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</si>
  <si>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</si>
  <si>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</si>
  <si>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</si>
  <si>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</si>
  <si>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</si>
  <si>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</si>
  <si>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</si>
  <si>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</si>
  <si>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</si>
  <si>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</si>
  <si>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</si>
  <si>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</si>
  <si>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</si>
  <si>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</si>
  <si>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</si>
  <si>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</si>
  <si>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</si>
  <si>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</si>
  <si>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</si>
  <si>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</si>
  <si>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</si>
  <si>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</si>
  <si>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</si>
  <si>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</si>
  <si>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</si>
  <si>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</si>
  <si>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</si>
  <si>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</si>
  <si>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</si>
  <si>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</si>
  <si>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</si>
  <si>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</si>
  <si>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</si>
  <si>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</si>
  <si>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</si>
  <si>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</si>
  <si>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</si>
  <si>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</si>
  <si>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</si>
  <si>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</si>
  <si>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</si>
  <si>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</si>
  <si>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</si>
  <si>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</si>
  <si>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</si>
  <si>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</si>
  <si>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</si>
  <si>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</si>
  <si>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</si>
  <si>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</si>
  <si>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</si>
  <si>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</si>
  <si>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</si>
  <si>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</si>
  <si>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</si>
  <si>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</si>
  <si>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</si>
  <si>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</si>
  <si>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</si>
  <si>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</si>
  <si>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</si>
  <si>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</si>
  <si>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</si>
  <si>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</si>
  <si>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</si>
  <si>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</si>
  <si>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</si>
  <si>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</si>
  <si>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</si>
  <si>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</si>
  <si>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</si>
  <si>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</si>
  <si>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</si>
  <si>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</si>
  <si>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</si>
  <si>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</si>
  <si>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</si>
  <si>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</si>
  <si>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</si>
  <si>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</si>
  <si>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</si>
  <si>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</si>
  <si>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</si>
  <si>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</si>
  <si>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</si>
  <si>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</si>
  <si>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</si>
  <si>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</si>
  <si>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</si>
  <si>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</si>
  <si>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</si>
  <si>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</si>
  <si>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</si>
  <si>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</si>
  <si>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</si>
  <si>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</si>
  <si>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</si>
  <si>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</si>
  <si>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</si>
  <si>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</si>
  <si>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</si>
  <si>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</si>
  <si>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</si>
  <si>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</si>
  <si>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</si>
  <si>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</si>
  <si>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</si>
  <si>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</si>
  <si>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</si>
  <si>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</si>
  <si>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</si>
  <si>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</si>
  <si>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</si>
  <si>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</si>
  <si>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</si>
  <si>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</si>
  <si>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</si>
  <si>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</si>
  <si>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</si>
  <si>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</si>
  <si>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</si>
  <si>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</si>
  <si>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</si>
  <si>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</si>
  <si>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</si>
  <si>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</si>
  <si>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</si>
  <si>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</si>
  <si>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</si>
  <si>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</si>
  <si>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</si>
  <si>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</si>
  <si>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</si>
  <si>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</si>
  <si>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</si>
  <si>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</si>
  <si>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</si>
  <si>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</si>
  <si>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</si>
  <si>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</si>
  <si>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</si>
  <si>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</si>
  <si>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</si>
  <si>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</si>
  <si>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</si>
  <si>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</si>
  <si>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</si>
  <si>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</si>
  <si>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</si>
  <si>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</si>
  <si>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</si>
  <si>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</si>
  <si>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</si>
  <si>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</si>
  <si>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</si>
  <si>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</si>
  <si>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</si>
  <si>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</si>
  <si>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</si>
  <si>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</si>
  <si>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</si>
  <si>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</si>
  <si>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</si>
  <si>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</si>
  <si>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</si>
  <si>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</si>
  <si>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</si>
  <si>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</si>
  <si>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</si>
  <si>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</si>
  <si>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</si>
  <si>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</si>
  <si>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</si>
  <si>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</si>
  <si>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</si>
  <si>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</si>
  <si>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</si>
  <si>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</si>
  <si>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</si>
  <si>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</si>
  <si>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</si>
  <si>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</si>
  <si>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</si>
  <si>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</si>
  <si>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</si>
  <si>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</si>
  <si>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</si>
  <si>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</si>
  <si>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</si>
  <si>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</si>
  <si>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</si>
  <si>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</si>
  <si>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</si>
  <si>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</si>
  <si>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</si>
  <si>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</si>
  <si>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</si>
  <si>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</si>
  <si>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</si>
  <si>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</si>
  <si>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</si>
  <si>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</si>
  <si>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</si>
  <si>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</si>
  <si>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</si>
  <si>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</si>
  <si>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</si>
  <si>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</si>
  <si>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</si>
  <si>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</si>
  <si>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</si>
  <si>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</si>
  <si>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</si>
  <si>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</si>
  <si>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</si>
  <si>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</si>
  <si>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</si>
  <si>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</si>
  <si>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</si>
  <si>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</si>
  <si>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</si>
  <si>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</si>
  <si>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</si>
  <si>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</si>
  <si>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</si>
  <si>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</si>
  <si>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</si>
  <si>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</si>
  <si>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</si>
  <si>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</si>
  <si>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</si>
  <si>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</si>
  <si>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</si>
  <si>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</si>
  <si>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</si>
  <si>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</si>
  <si>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</si>
  <si>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</si>
  <si>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</si>
  <si>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</si>
  <si>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</si>
  <si>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</si>
  <si>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</si>
  <si>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</si>
  <si>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</si>
  <si>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</si>
  <si>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</si>
  <si>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</si>
  <si>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</si>
  <si>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</si>
  <si>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</si>
  <si>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</si>
  <si>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</si>
  <si>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</si>
  <si>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</si>
  <si>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</si>
  <si>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</si>
  <si>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</si>
  <si>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</si>
  <si>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</si>
  <si>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</si>
  <si>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</si>
  <si>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</si>
  <si>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</si>
  <si>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</si>
  <si>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</si>
  <si>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</si>
  <si>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</si>
  <si>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</si>
  <si>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</si>
  <si>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</si>
  <si>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</si>
  <si>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</si>
  <si>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</si>
  <si>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</si>
  <si>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</si>
  <si>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</si>
  <si>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</si>
  <si>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</si>
  <si>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</si>
  <si>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</si>
  <si>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</si>
  <si>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</si>
  <si>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</si>
  <si>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</si>
  <si>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</si>
  <si>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</si>
  <si>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</si>
  <si>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</si>
  <si>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</si>
  <si>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</si>
  <si>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</si>
  <si>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</si>
  <si>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</si>
  <si>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</si>
  <si>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</si>
  <si>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</si>
  <si>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</si>
  <si>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</si>
  <si>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</si>
  <si>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</si>
  <si>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</si>
  <si>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</si>
  <si>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</si>
  <si>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</si>
  <si>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</si>
  <si>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</si>
  <si>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</si>
  <si>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</si>
  <si>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</si>
  <si>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</si>
  <si>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</si>
  <si>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</si>
  <si>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</si>
  <si>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</si>
  <si>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</si>
  <si>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</si>
  <si>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</si>
  <si>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</si>
  <si>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</si>
  <si>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</si>
  <si>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</si>
  <si>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</si>
  <si>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</si>
  <si>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</si>
  <si>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</si>
  <si>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</si>
  <si>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</si>
  <si>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</si>
  <si>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</si>
  <si>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</si>
  <si>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</si>
  <si>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</si>
  <si>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</si>
  <si>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</si>
  <si>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</si>
  <si>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</si>
  <si>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</si>
  <si>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</si>
  <si>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</si>
  <si>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</si>
  <si>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</si>
  <si>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</si>
  <si>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</si>
  <si>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</si>
  <si>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</si>
  <si>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</si>
  <si>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</si>
  <si>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</si>
  <si>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</si>
  <si>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</si>
  <si>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</si>
  <si>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</si>
  <si>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</si>
  <si>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</si>
  <si>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</si>
  <si>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</si>
  <si>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</si>
  <si>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</si>
  <si>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</si>
  <si>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</si>
  <si>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</si>
  <si>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</si>
  <si>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</si>
  <si>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</si>
  <si>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</si>
  <si>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</si>
  <si>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</si>
  <si>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</si>
  <si>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</si>
  <si>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</si>
  <si>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</si>
  <si>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</si>
  <si>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</si>
  <si>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</si>
  <si>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</si>
  <si>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</si>
  <si>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</si>
  <si>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</si>
  <si>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</si>
  <si>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</si>
  <si>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</si>
  <si>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</si>
  <si>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</si>
  <si>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</si>
  <si>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</si>
  <si>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</si>
  <si>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</si>
  <si>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</si>
  <si>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</si>
  <si>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</si>
  <si>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</si>
  <si>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</si>
  <si>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</si>
  <si>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</si>
  <si>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</si>
  <si>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</si>
  <si>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</si>
  <si>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</si>
  <si>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</si>
  <si>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</si>
  <si>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</si>
  <si>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</si>
  <si>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</si>
  <si>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</si>
  <si>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</si>
  <si>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</si>
  <si>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</si>
  <si>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</si>
  <si>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</si>
  <si>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</si>
  <si>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</si>
  <si>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</si>
  <si>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</si>
  <si>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</si>
  <si>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</si>
  <si>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</si>
  <si>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</si>
  <si>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</si>
  <si>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</si>
  <si>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</si>
  <si>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</si>
  <si>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</si>
  <si>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</si>
  <si>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</si>
  <si>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</si>
  <si>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</si>
  <si>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</si>
  <si>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</si>
  <si>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</si>
  <si>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</si>
  <si>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</si>
  <si>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</si>
  <si>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</si>
  <si>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</si>
  <si>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</si>
  <si>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</si>
  <si>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</si>
  <si>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</si>
  <si>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</si>
  <si>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</si>
  <si>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</si>
  <si>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</si>
  <si>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</si>
  <si>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</si>
  <si>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</si>
  <si>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</si>
  <si>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</si>
  <si>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</si>
  <si>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</si>
  <si>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</si>
  <si>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</si>
  <si>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</si>
  <si>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</si>
  <si>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</si>
  <si>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</si>
  <si>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</si>
  <si>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</si>
  <si>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</si>
  <si>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</si>
  <si>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</si>
  <si>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</si>
  <si>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</si>
  <si>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</si>
  <si>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</si>
  <si>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</si>
  <si>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</si>
  <si>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</si>
  <si>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</si>
  <si>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</si>
  <si>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</si>
  <si>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</si>
  <si>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</si>
  <si>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</si>
  <si>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</si>
  <si>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</si>
  <si>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</si>
  <si>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</si>
  <si>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</si>
  <si>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</si>
  <si>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</si>
  <si>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</si>
  <si>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</si>
  <si>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</si>
  <si>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</si>
  <si>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</si>
  <si>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</si>
  <si>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</si>
  <si>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</si>
  <si>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</si>
  <si>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</si>
  <si>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</si>
  <si>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</si>
  <si>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</si>
  <si>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</si>
  <si>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</si>
  <si>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</si>
  <si>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</si>
  <si>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</si>
  <si>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</si>
  <si>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</si>
  <si>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</si>
  <si>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</si>
  <si>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</si>
  <si>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</si>
  <si>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</si>
  <si>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</si>
  <si>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</si>
  <si>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</si>
  <si>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</si>
  <si>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</si>
  <si>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</si>
  <si>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</si>
  <si>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</si>
  <si>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</si>
  <si>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</si>
  <si>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</si>
  <si>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</si>
  <si>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</si>
  <si>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</si>
  <si>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</si>
  <si>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</si>
  <si>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</si>
  <si>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</si>
  <si>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</si>
  <si>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</si>
  <si>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</si>
  <si>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</si>
  <si>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</si>
  <si>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</si>
  <si>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</si>
  <si>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</si>
  <si>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</si>
  <si>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</si>
  <si>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</si>
  <si>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</si>
  <si>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</si>
  <si>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</si>
  <si>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</si>
  <si>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</si>
  <si>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</si>
  <si>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</si>
  <si>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</si>
  <si>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</si>
  <si>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</si>
  <si>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</si>
  <si>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</si>
  <si>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</si>
  <si>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</si>
  <si>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</si>
  <si>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</si>
  <si>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</si>
  <si>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</si>
  <si>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</si>
  <si>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</si>
  <si>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</si>
  <si>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</si>
  <si>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</si>
  <si>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</si>
  <si>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</si>
  <si>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</si>
  <si>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</si>
  <si>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</si>
  <si>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</si>
  <si>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</si>
  <si>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</si>
  <si>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</si>
  <si>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</si>
  <si>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</si>
  <si>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</si>
  <si>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</si>
  <si>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</si>
  <si>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</si>
  <si>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</si>
  <si>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</si>
  <si>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</si>
  <si>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</si>
  <si>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</si>
  <si>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</si>
  <si>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</si>
  <si>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</si>
  <si>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</si>
  <si>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</si>
  <si>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</si>
  <si>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</si>
  <si>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</si>
  <si>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</si>
  <si>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</si>
  <si>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</si>
  <si>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</si>
  <si>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</si>
  <si>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</si>
  <si>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</si>
  <si>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</si>
  <si>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</si>
  <si>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</si>
  <si>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</si>
  <si>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</si>
  <si>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</si>
  <si>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</si>
  <si>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</si>
  <si>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</si>
  <si>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</si>
  <si>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</si>
  <si>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</si>
  <si>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</si>
  <si>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</si>
  <si>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</si>
  <si>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</si>
  <si>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</si>
  <si>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</si>
  <si>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</si>
  <si>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</si>
  <si>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</si>
  <si>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</si>
  <si>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</si>
  <si>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</si>
  <si>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</si>
  <si>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</si>
  <si>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</si>
  <si>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</si>
  <si>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</si>
  <si>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</si>
  <si>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</si>
  <si>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</si>
  <si>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</si>
  <si>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</si>
  <si>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</si>
  <si>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</si>
  <si>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</si>
  <si>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</si>
  <si>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</si>
  <si>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</si>
  <si>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</si>
  <si>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</si>
  <si>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</si>
  <si>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</si>
  <si>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</si>
  <si>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</si>
  <si>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</si>
  <si>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</si>
  <si>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</si>
  <si>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</si>
  <si>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</si>
  <si>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</si>
  <si>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</si>
  <si>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</si>
  <si>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</si>
  <si>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</si>
  <si>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</si>
  <si>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</si>
  <si>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</si>
  <si>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</si>
  <si>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</si>
  <si>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</si>
  <si>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</si>
  <si>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</si>
  <si>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</si>
  <si>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</si>
  <si>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</si>
  <si>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</si>
  <si>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</si>
  <si>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</si>
  <si>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</si>
  <si>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</si>
  <si>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</si>
  <si>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</si>
  <si>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</si>
  <si>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</si>
  <si>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</si>
  <si>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</si>
  <si>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</si>
  <si>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</si>
  <si>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</si>
  <si>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</si>
  <si>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</si>
  <si>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</si>
  <si>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</si>
  <si>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</si>
  <si>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</si>
  <si>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</si>
  <si>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</si>
  <si>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</si>
  <si>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</si>
  <si>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</si>
  <si>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</si>
  <si>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</si>
  <si>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</si>
  <si>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</si>
  <si>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</si>
  <si>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</si>
  <si>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</si>
  <si>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</si>
  <si>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</si>
  <si>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</si>
  <si>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</si>
  <si>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</si>
  <si>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</si>
  <si>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</si>
  <si>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</si>
  <si>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</si>
  <si>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</si>
  <si>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</si>
  <si>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</si>
  <si>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</si>
  <si>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</si>
  <si>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</si>
  <si>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</si>
  <si>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</si>
  <si>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</si>
  <si>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</si>
  <si>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</si>
  <si>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</si>
  <si>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</si>
  <si>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</si>
  <si>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</si>
  <si>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</si>
  <si>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</si>
  <si>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</si>
  <si>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</si>
  <si>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</si>
  <si>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</si>
  <si>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</si>
  <si>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</si>
  <si>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</si>
  <si>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</si>
  <si>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</si>
  <si>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</si>
  <si>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</si>
  <si>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</si>
  <si>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</si>
  <si>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</si>
  <si>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</si>
  <si>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</si>
  <si>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</si>
  <si>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</si>
  <si>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</si>
  <si>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</si>
  <si>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</si>
  <si>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</si>
  <si>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</si>
  <si>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</si>
  <si>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</si>
  <si>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</si>
  <si>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</si>
  <si>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</si>
  <si>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</si>
  <si>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</si>
  <si>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</si>
  <si>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</si>
  <si>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</si>
  <si>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</si>
  <si>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</si>
  <si>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</si>
  <si>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</si>
  <si>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</si>
  <si>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</si>
  <si>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</si>
  <si>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</si>
  <si>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</si>
  <si>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</si>
  <si>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</si>
  <si>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</si>
  <si>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</si>
  <si>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</si>
  <si>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</si>
  <si>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</si>
  <si>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</si>
  <si>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</si>
  <si>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</si>
  <si>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</si>
  <si>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</si>
  <si>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</si>
  <si>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</si>
  <si>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</si>
  <si>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</si>
  <si>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</si>
  <si>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</si>
  <si>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</si>
  <si>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</si>
  <si>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</si>
  <si>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</si>
  <si>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</si>
  <si>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</si>
  <si>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</si>
  <si>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</si>
  <si>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</si>
  <si>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</si>
  <si>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</si>
  <si>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</si>
  <si>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</si>
  <si>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</si>
  <si>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</si>
  <si>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</si>
  <si>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</si>
  <si>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</si>
  <si>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</si>
  <si>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</si>
  <si>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</si>
  <si>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</si>
  <si>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</si>
  <si>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</si>
  <si>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</si>
  <si>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</si>
  <si>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</si>
  <si>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</si>
  <si>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</si>
  <si>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</si>
  <si>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</si>
  <si>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</si>
  <si>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</si>
  <si>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</si>
  <si>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</si>
  <si>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</si>
  <si>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</si>
  <si>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</si>
  <si>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</si>
  <si>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</si>
  <si>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</si>
  <si>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</si>
  <si>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</si>
  <si>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</si>
  <si>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</si>
  <si>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</si>
  <si>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</si>
  <si>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</si>
  <si>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</si>
  <si>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</si>
  <si>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</si>
  <si>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</si>
  <si>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</si>
  <si>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</si>
  <si>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</si>
  <si>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</si>
  <si>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</si>
  <si>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</si>
  <si>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</si>
  <si>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</si>
  <si>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</si>
  <si>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</si>
  <si>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</si>
  <si>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</si>
  <si>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</si>
  <si>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</si>
  <si>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</si>
  <si>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</si>
  <si>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</si>
  <si>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</si>
  <si>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</si>
  <si>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</si>
  <si>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</si>
  <si>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</si>
  <si>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</si>
  <si>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</si>
  <si>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</si>
  <si>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</si>
  <si>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</si>
  <si>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</si>
  <si>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</si>
  <si>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</si>
  <si>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</si>
  <si>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</si>
  <si>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</si>
  <si>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</si>
  <si>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</si>
  <si>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</si>
  <si>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</si>
  <si>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</si>
  <si>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</si>
  <si>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</si>
  <si>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</si>
  <si>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</si>
  <si>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</si>
  <si>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</si>
  <si>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</si>
  <si>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</si>
  <si>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</si>
  <si>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</si>
  <si>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</si>
  <si>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</si>
  <si>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</si>
  <si>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</si>
  <si>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</si>
  <si>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</si>
  <si>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</si>
  <si>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</si>
  <si>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</si>
  <si>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</si>
  <si>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</si>
  <si>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</si>
  <si>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</si>
  <si>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</si>
  <si>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</si>
  <si>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</si>
  <si>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</si>
  <si>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</si>
  <si>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</si>
  <si>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</si>
  <si>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</si>
  <si>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</si>
  <si>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</si>
  <si>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</si>
  <si>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</si>
  <si>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</si>
  <si>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</si>
  <si>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</si>
  <si>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</si>
  <si>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</si>
  <si>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</si>
  <si>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</si>
  <si>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</si>
  <si>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</si>
  <si>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</si>
  <si>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</si>
  <si>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</si>
  <si>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</si>
  <si>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</si>
  <si>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</si>
  <si>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</si>
  <si>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</si>
  <si>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</si>
  <si>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</si>
  <si>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</si>
  <si>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</si>
  <si>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</si>
  <si>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</si>
  <si>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</si>
  <si>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</si>
  <si>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</si>
  <si>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</si>
  <si>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</si>
  <si>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</si>
  <si>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</si>
  <si>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</si>
  <si>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</si>
  <si>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</si>
  <si>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</si>
  <si>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</si>
  <si>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</si>
  <si>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</si>
  <si>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</si>
  <si>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</si>
  <si>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</si>
  <si>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</si>
  <si>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</si>
  <si>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</si>
  <si>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</si>
  <si>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</si>
  <si>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</si>
  <si>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</si>
  <si>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</si>
  <si>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</si>
  <si>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</si>
  <si>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</si>
  <si>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</si>
  <si>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</si>
  <si>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</si>
  <si>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</si>
  <si>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</si>
  <si>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</si>
  <si>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</si>
  <si>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</si>
  <si>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</si>
  <si>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</si>
  <si>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</si>
  <si>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</si>
  <si>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</si>
  <si>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</si>
  <si>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</si>
  <si>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</si>
  <si>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</si>
  <si>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</si>
  <si>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</si>
  <si>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</si>
  <si>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</si>
  <si>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</si>
  <si>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</si>
  <si>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</si>
  <si>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</si>
  <si>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</si>
  <si>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</si>
  <si>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</si>
  <si>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</si>
  <si>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</si>
  <si>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</si>
  <si>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</si>
  <si>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</si>
  <si>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</si>
  <si>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</si>
  <si>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</si>
  <si>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</si>
  <si>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</si>
  <si>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</si>
  <si>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</si>
  <si>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</si>
  <si>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</si>
  <si>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</si>
  <si>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</si>
  <si>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</si>
  <si>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</si>
  <si>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</si>
  <si>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</si>
  <si>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</si>
  <si>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</si>
  <si>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</si>
  <si>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</si>
  <si>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</si>
  <si>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</si>
  <si>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</si>
  <si>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</si>
  <si>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</si>
  <si>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</si>
  <si>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</si>
  <si>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</si>
  <si>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</si>
  <si>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</si>
  <si>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</si>
  <si>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</si>
  <si>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</si>
  <si>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</si>
  <si>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</si>
  <si>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</si>
  <si>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</si>
  <si>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</si>
  <si>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</si>
  <si>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</si>
  <si>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</si>
  <si>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</si>
  <si>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</si>
  <si>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</si>
  <si>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</si>
  <si>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</si>
  <si>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</si>
  <si>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</si>
  <si>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</si>
  <si>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</si>
  <si>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</si>
  <si>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</si>
  <si>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</si>
  <si>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</si>
  <si>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</si>
  <si>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</si>
  <si>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</si>
  <si>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</si>
  <si>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</si>
  <si>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</si>
  <si>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</si>
  <si>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</si>
  <si>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</si>
  <si>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</si>
  <si>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</si>
  <si>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</si>
  <si>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</si>
  <si>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</si>
  <si>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</si>
  <si>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</si>
  <si>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</si>
  <si>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</si>
  <si>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</si>
  <si>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</si>
  <si>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</si>
  <si>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</si>
  <si>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</si>
  <si>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</si>
  <si>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</si>
  <si>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</si>
  <si>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</si>
  <si>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</si>
  <si>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</si>
  <si>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</si>
  <si>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</si>
  <si>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</si>
  <si>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</si>
  <si>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</si>
  <si>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</si>
  <si>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</si>
  <si>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</si>
  <si>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</si>
  <si>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</si>
  <si>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</si>
  <si>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</si>
  <si>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</si>
  <si>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</si>
  <si>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</si>
  <si>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</si>
  <si>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</si>
  <si>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</si>
  <si>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</si>
  <si>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</si>
  <si>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</si>
  <si>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</si>
  <si>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</si>
  <si>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</si>
  <si>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</si>
  <si>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</si>
  <si>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</si>
  <si>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</si>
  <si>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</si>
  <si>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</si>
  <si>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</si>
  <si>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</si>
  <si>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</si>
  <si>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</si>
  <si>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</si>
  <si>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</si>
  <si>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</si>
  <si>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</si>
  <si>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</si>
  <si>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</si>
  <si>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</si>
  <si>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</si>
  <si>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</si>
  <si>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</si>
  <si>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</si>
  <si>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</si>
  <si>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</si>
  <si>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</si>
  <si>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</si>
  <si>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</si>
  <si>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</si>
  <si>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</si>
  <si>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</si>
  <si>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</si>
  <si>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</si>
  <si>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</si>
  <si>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</si>
  <si>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</si>
  <si>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</si>
  <si>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</si>
  <si>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</si>
  <si>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</si>
  <si>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</si>
  <si>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</si>
  <si>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</si>
  <si>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</si>
  <si>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</si>
  <si>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</si>
  <si>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</si>
  <si>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</si>
  <si>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</si>
  <si>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</si>
  <si>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</si>
  <si>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</si>
  <si>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</si>
  <si>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</si>
  <si>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</si>
  <si>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</si>
  <si>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</si>
  <si>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</si>
  <si>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</si>
  <si>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</si>
  <si>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</si>
  <si>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</si>
  <si>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</si>
  <si>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</si>
  <si>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</si>
  <si>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</si>
  <si>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</si>
  <si>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</si>
  <si>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</si>
  <si>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</si>
  <si>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</si>
  <si>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</si>
  <si>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</si>
  <si>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</si>
  <si>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</si>
  <si>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</si>
  <si>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</si>
  <si>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</si>
  <si>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</si>
  <si>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</si>
  <si>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</si>
  <si>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</si>
  <si>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</si>
  <si>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</si>
  <si>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</si>
  <si>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</si>
  <si>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</si>
  <si>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</si>
  <si>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</si>
  <si>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</si>
  <si>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</si>
  <si>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</si>
  <si>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</si>
  <si>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</si>
  <si>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</si>
  <si>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</si>
  <si>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</si>
  <si>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</si>
  <si>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</si>
  <si>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</si>
  <si>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</si>
  <si>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</si>
  <si>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</si>
  <si>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</si>
  <si>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</si>
  <si>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</si>
  <si>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</si>
  <si>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</si>
  <si>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</si>
  <si>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</si>
  <si>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</si>
  <si>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</si>
  <si>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</si>
  <si>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</si>
  <si>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</si>
  <si>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</si>
  <si>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</si>
  <si>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</si>
  <si>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</si>
  <si>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</si>
  <si>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</si>
  <si>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</si>
  <si>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</si>
  <si>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</si>
  <si>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</si>
  <si>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</si>
  <si>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</si>
  <si>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</si>
  <si>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</si>
  <si>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</si>
  <si>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</si>
  <si>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</si>
  <si>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</si>
  <si>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</si>
  <si>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</si>
  <si>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</si>
  <si>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</si>
  <si>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</si>
  <si>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</si>
  <si>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</si>
  <si>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</si>
  <si>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</si>
  <si>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</si>
  <si>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</si>
  <si>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</si>
  <si>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</si>
  <si>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</si>
  <si>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</si>
  <si>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</si>
  <si>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</si>
  <si>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</si>
  <si>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</si>
  <si>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</si>
  <si>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</si>
  <si>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</si>
  <si>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</si>
  <si>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</si>
  <si>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</si>
  <si>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</si>
  <si>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</si>
  <si>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</si>
  <si>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</si>
  <si>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</si>
  <si>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</si>
  <si>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</si>
  <si>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</si>
  <si>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</si>
  <si>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</si>
  <si>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</si>
  <si>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</si>
  <si>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</si>
  <si>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</si>
  <si>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</si>
  <si>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</si>
  <si>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</si>
  <si>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</si>
  <si>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</si>
  <si>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</si>
  <si>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</si>
  <si>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</si>
  <si>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</si>
  <si>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</si>
  <si>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</si>
  <si>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</si>
  <si>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</si>
  <si>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</si>
  <si>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</si>
  <si>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</si>
  <si>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</si>
  <si>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</si>
  <si>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</si>
  <si>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</si>
  <si>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</si>
  <si>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</si>
  <si>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</si>
  <si>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</si>
  <si>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</si>
  <si>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</si>
  <si>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</si>
  <si>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</si>
  <si>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</si>
  <si>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</si>
  <si>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</si>
  <si>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</si>
  <si>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</si>
  <si>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</si>
  <si>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</si>
  <si>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</si>
  <si>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</si>
  <si>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</si>
  <si>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</si>
  <si>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</si>
  <si>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</si>
  <si>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</si>
  <si>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</si>
  <si>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</si>
  <si>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</si>
  <si>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</si>
  <si>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</si>
  <si>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</si>
  <si>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</si>
  <si>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</si>
  <si>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</si>
  <si>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</si>
  <si>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</si>
  <si>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</si>
  <si>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</si>
  <si>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</si>
  <si>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</si>
  <si>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</si>
  <si>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</si>
  <si>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</si>
  <si>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</si>
  <si>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</si>
  <si>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</si>
  <si>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</si>
  <si>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</si>
  <si>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</si>
  <si>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</si>
  <si>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</si>
  <si>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</si>
  <si>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</si>
  <si>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</si>
  <si>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</si>
  <si>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</si>
  <si>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</si>
  <si>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</si>
  <si>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</si>
  <si>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</si>
  <si>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</si>
  <si>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</si>
  <si>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</si>
  <si>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</si>
  <si>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</si>
  <si>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</si>
  <si>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</si>
  <si>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</si>
  <si>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</si>
  <si>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</si>
  <si>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</si>
  <si>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</si>
  <si>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</si>
  <si>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</si>
  <si>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</si>
  <si>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</si>
  <si>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</si>
  <si>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</si>
  <si>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</si>
  <si>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</si>
  <si>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</si>
  <si>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</si>
  <si>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</si>
  <si>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</si>
  <si>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</si>
  <si>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</si>
  <si>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</si>
  <si>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</si>
  <si>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</si>
  <si>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</si>
  <si>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</si>
  <si>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</si>
  <si>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</si>
  <si>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</si>
  <si>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</si>
  <si>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</si>
  <si>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</si>
  <si>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</si>
  <si>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</si>
  <si>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</si>
  <si>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</si>
  <si>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</si>
  <si>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</si>
  <si>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</si>
  <si>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</si>
  <si>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</si>
  <si>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</si>
  <si>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</si>
  <si>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</si>
  <si>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</si>
  <si>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</si>
  <si>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</si>
  <si>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</si>
  <si>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</si>
  <si>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</si>
  <si>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</si>
  <si>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</si>
  <si>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</si>
  <si>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</si>
  <si>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</si>
  <si>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</si>
  <si>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</si>
  <si>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</si>
  <si>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</si>
  <si>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</si>
  <si>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</si>
  <si>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</si>
  <si>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</si>
  <si>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</si>
  <si>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</si>
  <si>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</si>
  <si>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</si>
  <si>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</si>
  <si>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</si>
  <si>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</si>
  <si>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</si>
  <si>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</si>
  <si>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</si>
  <si>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</si>
  <si>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</si>
  <si>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</si>
  <si>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</si>
  <si>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</si>
  <si>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</si>
  <si>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</si>
  <si>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</si>
  <si>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</si>
  <si>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</si>
  <si>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</si>
  <si>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</si>
  <si>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</si>
  <si>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</si>
  <si>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</si>
  <si>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</si>
  <si>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</si>
  <si>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</si>
  <si>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</si>
  <si>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</si>
  <si>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</si>
  <si>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</si>
  <si>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</si>
  <si>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</si>
  <si>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</si>
  <si>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</si>
  <si>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</si>
  <si>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</si>
  <si>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</si>
  <si>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</si>
  <si>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</si>
  <si>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</si>
  <si>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</si>
  <si>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</si>
  <si>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</si>
  <si>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</si>
  <si>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</si>
  <si>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</si>
  <si>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</si>
  <si>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</si>
  <si>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</si>
  <si>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</si>
  <si>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</si>
  <si>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</si>
  <si>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</si>
  <si>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</si>
  <si>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</si>
  <si>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</si>
  <si>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</si>
  <si>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</si>
  <si>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</si>
  <si>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</si>
  <si>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</si>
  <si>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</si>
  <si>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</si>
  <si>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</si>
  <si>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</si>
  <si>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</si>
  <si>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</si>
  <si>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</si>
  <si>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</si>
  <si>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</si>
  <si>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</si>
  <si>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</si>
  <si>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</si>
  <si>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</si>
  <si>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</si>
  <si>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</si>
  <si>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</si>
  <si>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</si>
  <si>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</si>
  <si>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</si>
  <si>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</si>
  <si>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</si>
  <si>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</si>
  <si>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</si>
  <si>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</si>
  <si>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</si>
  <si>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</si>
  <si>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</si>
  <si>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</si>
  <si>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</si>
  <si>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</si>
  <si>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</si>
  <si>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</si>
  <si>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</si>
  <si>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</si>
  <si>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</si>
  <si>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</si>
  <si>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</si>
  <si>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</si>
  <si>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</si>
  <si>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</si>
  <si>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</si>
  <si>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</si>
  <si>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</si>
  <si>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</si>
  <si>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</si>
  <si>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</si>
  <si>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</si>
  <si>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</si>
  <si>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</si>
  <si>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</si>
  <si>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</si>
  <si>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</si>
  <si>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</si>
  <si>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</si>
  <si>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</si>
  <si>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</si>
  <si>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</si>
  <si>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</si>
  <si>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</si>
  <si>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</si>
  <si>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</si>
  <si>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</si>
  <si>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</si>
  <si>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</si>
  <si>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</si>
  <si>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</si>
  <si>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</si>
  <si>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</si>
  <si>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</si>
  <si>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</si>
  <si>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</si>
  <si>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</si>
  <si>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</si>
  <si>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</si>
  <si>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</si>
  <si>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</si>
  <si>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</si>
  <si>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</si>
  <si>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</si>
  <si>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</si>
  <si>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</si>
  <si>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</si>
  <si>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</si>
  <si>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</si>
  <si>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</si>
  <si>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</si>
  <si>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</si>
  <si>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</si>
  <si>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</si>
  <si>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</si>
  <si>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</si>
  <si>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</si>
  <si>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</si>
  <si>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</si>
  <si>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</si>
  <si>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</si>
  <si>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</si>
  <si>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</si>
  <si>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</si>
  <si>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</si>
  <si>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</si>
  <si>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</si>
  <si>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</si>
  <si>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</si>
  <si>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</si>
  <si>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</si>
  <si>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</si>
  <si>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</si>
  <si>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</si>
  <si>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</si>
  <si>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</si>
  <si>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</si>
  <si>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</si>
  <si>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</si>
  <si>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</si>
  <si>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</si>
  <si>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</si>
  <si>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</si>
  <si>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</si>
  <si>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</si>
  <si>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</si>
  <si>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</si>
  <si>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</si>
  <si>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</si>
  <si>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</si>
  <si>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</si>
  <si>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</si>
  <si>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</si>
  <si>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</si>
  <si>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</si>
  <si>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</si>
  <si>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</si>
  <si>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</si>
  <si>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</si>
  <si>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</si>
  <si>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</si>
  <si>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</si>
  <si>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</si>
  <si>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</si>
  <si>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</si>
  <si>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</si>
  <si>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</si>
  <si>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</si>
  <si>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</si>
  <si>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</si>
  <si>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</si>
  <si>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</si>
  <si>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</si>
  <si>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</si>
  <si>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</si>
  <si>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</si>
  <si>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</si>
  <si>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</si>
  <si>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</si>
  <si>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</si>
  <si>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</si>
  <si>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</si>
  <si>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</si>
  <si>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</si>
  <si>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</si>
  <si>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</si>
  <si>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</si>
  <si>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</si>
  <si>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</si>
  <si>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</si>
  <si>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</si>
  <si>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</si>
  <si>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</si>
  <si>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</si>
  <si>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</si>
  <si>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</si>
  <si>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</si>
  <si>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</si>
  <si>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</si>
  <si>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</si>
  <si>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</si>
  <si>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</si>
  <si>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</si>
  <si>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</si>
  <si>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</si>
  <si>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</si>
  <si>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</si>
  <si>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</si>
  <si>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</si>
  <si>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</si>
  <si>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</si>
  <si>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</si>
  <si>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</si>
  <si>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</si>
  <si>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</si>
  <si>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</si>
  <si>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</si>
  <si>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</si>
  <si>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</si>
  <si>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</si>
  <si>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</si>
  <si>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</si>
  <si>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</si>
  <si>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</si>
  <si>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</si>
  <si>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</si>
  <si>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</si>
  <si>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</si>
  <si>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</si>
  <si>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</si>
  <si>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</si>
  <si>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</si>
  <si>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</si>
  <si>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</si>
  <si>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</si>
  <si>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</si>
  <si>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</si>
  <si>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</si>
  <si>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</si>
  <si>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</si>
  <si>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</si>
  <si>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</si>
  <si>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</si>
  <si>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</si>
  <si>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</si>
  <si>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</si>
  <si>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</si>
  <si>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</si>
  <si>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</si>
  <si>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</si>
  <si>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</si>
  <si>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</si>
  <si>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</si>
  <si>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</si>
  <si>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</si>
  <si>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</si>
  <si>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</si>
  <si>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</si>
  <si>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</si>
  <si>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</si>
  <si>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</si>
  <si>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</si>
  <si>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</si>
  <si>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</si>
  <si>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</si>
  <si>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</si>
  <si>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</si>
  <si>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</si>
  <si>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</si>
  <si>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</si>
  <si>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</si>
  <si>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</si>
  <si>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</si>
  <si>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</si>
  <si>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</si>
  <si>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</si>
  <si>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</si>
  <si>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</si>
  <si>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</si>
  <si>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</si>
  <si>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</si>
  <si>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</si>
  <si>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</si>
  <si>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</si>
  <si>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</si>
  <si>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</si>
  <si>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</si>
  <si>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</si>
  <si>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</si>
  <si>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</si>
  <si>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</si>
  <si>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</si>
  <si>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</si>
  <si>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</si>
  <si>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</si>
  <si>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</si>
  <si>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</si>
  <si>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</si>
  <si>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</si>
  <si>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</si>
  <si>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</si>
  <si>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</si>
  <si>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</si>
  <si>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</si>
  <si>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</si>
  <si>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</si>
  <si>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</si>
  <si>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</si>
  <si>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</si>
  <si>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</si>
  <si>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</si>
  <si>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</si>
  <si>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</si>
  <si>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</si>
  <si>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</si>
  <si>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</si>
  <si>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</si>
  <si>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</si>
  <si>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</si>
  <si>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</si>
  <si>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</si>
  <si>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</si>
  <si>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</si>
  <si>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</si>
  <si>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</si>
  <si>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</si>
  <si>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</si>
  <si>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</si>
  <si>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</si>
  <si>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</si>
  <si>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</si>
  <si>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</si>
  <si>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</si>
  <si>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</si>
  <si>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</si>
  <si>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</si>
  <si>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</si>
  <si>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</si>
  <si>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</si>
  <si>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</si>
  <si>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</si>
  <si>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</si>
  <si>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</si>
  <si>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</si>
  <si>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</si>
  <si>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</si>
  <si>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</si>
  <si>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</si>
  <si>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</si>
  <si>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</si>
  <si>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</si>
  <si>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</si>
  <si>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</si>
  <si>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</si>
  <si>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</si>
  <si>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</si>
  <si>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</si>
  <si>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</si>
  <si>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</si>
  <si>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</si>
  <si>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</si>
  <si>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</si>
  <si>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</si>
  <si>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</si>
  <si>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</si>
  <si>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</si>
  <si>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</si>
  <si>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</si>
  <si>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</si>
  <si>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</si>
  <si>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</si>
  <si>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</si>
  <si>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</si>
  <si>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</si>
  <si>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</si>
  <si>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</si>
  <si>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</si>
  <si>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</si>
  <si>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</si>
  <si>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</si>
  <si>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</si>
  <si>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</si>
  <si>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</si>
  <si>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</si>
  <si>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</si>
  <si>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</si>
  <si>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</si>
  <si>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</si>
  <si>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</si>
  <si>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</si>
  <si>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</si>
  <si>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</si>
  <si>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</si>
  <si>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</si>
  <si>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</si>
  <si>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</si>
  <si>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</si>
  <si>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</si>
  <si>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</si>
  <si>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</si>
  <si>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</si>
  <si>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</si>
  <si>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</si>
  <si>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</si>
  <si>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</si>
  <si>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</si>
  <si>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</si>
  <si>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</si>
  <si>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</si>
  <si>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</si>
  <si>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</si>
  <si>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</si>
  <si>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</si>
  <si>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</si>
  <si>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</si>
  <si>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</si>
  <si>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</si>
  <si>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</si>
  <si>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</si>
  <si>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</si>
  <si>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</si>
  <si>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</si>
  <si>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</si>
  <si>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</si>
  <si>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</si>
  <si>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</si>
  <si>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</si>
  <si>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</si>
  <si>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</si>
  <si>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</si>
  <si>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</si>
  <si>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</si>
  <si>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</si>
  <si>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</si>
  <si>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</si>
  <si>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</si>
  <si>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</si>
  <si>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</si>
  <si>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</si>
  <si>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</si>
  <si>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</si>
  <si>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</si>
  <si>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</si>
  <si>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</si>
  <si>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</si>
  <si>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</si>
  <si>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</si>
  <si>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</si>
  <si>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</si>
  <si>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</si>
  <si>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</si>
  <si>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</si>
  <si>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</si>
  <si>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</si>
  <si>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</si>
  <si>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</si>
  <si>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</si>
  <si>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</si>
  <si>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</si>
  <si>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</si>
  <si>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</si>
  <si>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</si>
  <si>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</si>
  <si>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</si>
  <si>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</si>
  <si>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</si>
  <si>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</si>
  <si>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</si>
  <si>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</si>
  <si>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</si>
  <si>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</si>
  <si>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</si>
  <si>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</si>
  <si>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</si>
  <si>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</si>
  <si>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</si>
  <si>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</si>
  <si>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</si>
  <si>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</si>
  <si>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</si>
  <si>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</si>
  <si>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</si>
  <si>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</si>
  <si>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</si>
  <si>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</si>
  <si>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</si>
  <si>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</si>
  <si>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</si>
  <si>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</si>
  <si>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</si>
  <si>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</si>
  <si>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</si>
  <si>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</si>
  <si>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</si>
  <si>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</si>
  <si>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</si>
  <si>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</si>
  <si>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</si>
  <si>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</si>
  <si>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</si>
  <si>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</si>
  <si>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</si>
  <si>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</si>
  <si>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</si>
  <si>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</si>
  <si>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</si>
  <si>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</si>
  <si>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</si>
  <si>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</si>
  <si>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</si>
  <si>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</si>
  <si>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</si>
  <si>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</si>
  <si>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</si>
  <si>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</si>
  <si>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</si>
  <si>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</si>
  <si>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</si>
  <si>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</si>
  <si>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</si>
  <si>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</si>
  <si>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</si>
  <si>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</si>
  <si>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</si>
  <si>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</si>
  <si>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</si>
  <si>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</si>
  <si>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</si>
  <si>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</si>
  <si>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</si>
  <si>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</si>
  <si>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</si>
  <si>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</si>
  <si>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</si>
  <si>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</si>
  <si>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</si>
  <si>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</si>
  <si>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</si>
  <si>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</si>
  <si>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</si>
  <si>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</si>
  <si>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</si>
  <si>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</si>
  <si>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</si>
  <si>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</si>
  <si>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</si>
  <si>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</si>
  <si>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</si>
  <si>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</si>
  <si>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</si>
  <si>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</si>
  <si>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</si>
  <si>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</si>
  <si>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</si>
  <si>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</si>
  <si>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</si>
  <si>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</si>
  <si>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</si>
  <si>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</si>
  <si>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</si>
  <si>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</si>
  <si>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</si>
  <si>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</si>
  <si>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</si>
  <si>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</si>
  <si>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</si>
  <si>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</si>
  <si>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</si>
  <si>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</si>
  <si>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</si>
  <si>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</si>
  <si>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</si>
  <si>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</si>
  <si>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</si>
  <si>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</si>
  <si>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</si>
  <si>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</si>
  <si>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</si>
  <si>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</si>
  <si>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</si>
  <si>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</si>
  <si>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</si>
  <si>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</si>
  <si>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</si>
  <si>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</si>
  <si>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</si>
  <si>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</si>
  <si>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</si>
  <si>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</si>
  <si>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</si>
  <si>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</si>
  <si>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</si>
  <si>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</si>
  <si>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</si>
  <si>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</si>
  <si>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</si>
  <si>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</si>
  <si>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</si>
  <si>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</si>
  <si>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</si>
  <si>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</si>
  <si>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</si>
  <si>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</si>
  <si>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</si>
  <si>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</si>
  <si>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</si>
  <si>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</si>
  <si>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</si>
  <si>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</si>
  <si>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</si>
  <si>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</si>
  <si>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</si>
  <si>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</si>
  <si>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</si>
  <si>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</si>
  <si>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</si>
  <si>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</si>
  <si>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</si>
  <si>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</si>
  <si>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</si>
  <si>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</si>
  <si>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</si>
  <si>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</si>
  <si>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</si>
  <si>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</si>
  <si>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</si>
  <si>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</si>
  <si>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</si>
  <si>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</si>
  <si>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</si>
  <si>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</si>
  <si>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</si>
  <si>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</si>
  <si>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</si>
  <si>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</si>
  <si>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</si>
  <si>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</si>
  <si>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</si>
  <si>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</si>
  <si>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</si>
  <si>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</si>
  <si>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</si>
  <si>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</si>
  <si>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</si>
  <si>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</si>
  <si>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</si>
  <si>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</si>
  <si>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</si>
  <si>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</si>
  <si>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</si>
  <si>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</si>
  <si>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</si>
  <si>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</si>
  <si>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</si>
  <si>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</si>
  <si>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</si>
  <si>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</si>
  <si>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</si>
  <si>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</si>
  <si>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</si>
  <si>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</si>
  <si>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</si>
  <si>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</si>
  <si>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</si>
  <si>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</si>
  <si>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</si>
  <si>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</si>
  <si>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</si>
  <si>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</si>
  <si>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</si>
  <si>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</si>
  <si>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</si>
  <si>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</si>
  <si>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</si>
  <si>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</si>
  <si>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</si>
  <si>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</si>
  <si>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</si>
  <si>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</si>
  <si>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</si>
  <si>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</si>
  <si>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</si>
  <si>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</si>
  <si>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</si>
  <si>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</si>
  <si>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</si>
  <si>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</si>
  <si>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</si>
  <si>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</si>
  <si>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</si>
  <si>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</si>
  <si>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</si>
  <si>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</si>
  <si>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</si>
  <si>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</si>
  <si>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</si>
  <si>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</si>
  <si>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</si>
  <si>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</si>
  <si>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</si>
  <si>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</si>
  <si>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</si>
  <si>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</si>
  <si>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</si>
  <si>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</si>
  <si>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</si>
  <si>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</si>
  <si>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</si>
  <si>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</si>
  <si>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</si>
  <si>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</si>
  <si>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</si>
  <si>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</si>
  <si>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</si>
  <si>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</si>
  <si>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</si>
  <si>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</si>
  <si>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</si>
  <si>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</si>
  <si>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</si>
  <si>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</si>
  <si>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</si>
  <si>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</si>
  <si>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</si>
  <si>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</si>
  <si>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</si>
  <si>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</si>
  <si>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</si>
  <si>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</si>
  <si>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</si>
  <si>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</si>
  <si>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</si>
  <si>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</si>
  <si>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</si>
  <si>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</si>
  <si>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</si>
  <si>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</si>
  <si>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</si>
  <si>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</si>
  <si>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</si>
  <si>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</si>
  <si>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</si>
  <si>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</si>
  <si>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</si>
  <si>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</si>
  <si>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</si>
  <si>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</si>
  <si>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</si>
  <si>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</si>
  <si>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</si>
  <si>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</si>
  <si>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</si>
  <si>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</si>
  <si>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</si>
  <si>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</si>
  <si>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</si>
  <si>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</si>
  <si>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</si>
  <si>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</si>
  <si>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</si>
  <si>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</si>
  <si>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</si>
  <si>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</si>
  <si>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</si>
  <si>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</si>
  <si>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</si>
  <si>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</si>
  <si>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</si>
  <si>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</si>
  <si>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</si>
  <si>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</si>
  <si>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</si>
  <si>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</si>
  <si>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</si>
  <si>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</si>
  <si>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</si>
  <si>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</si>
  <si>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</si>
  <si>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</si>
  <si>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</si>
  <si>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</si>
  <si>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</si>
  <si>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</si>
  <si>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</si>
  <si>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</si>
  <si>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</si>
  <si>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</si>
  <si>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</si>
  <si>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</si>
  <si>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</si>
  <si>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</si>
  <si>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</si>
  <si>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</si>
  <si>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</si>
  <si>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</si>
  <si>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</si>
  <si>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</si>
  <si>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</si>
  <si>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</si>
  <si>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</si>
  <si>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</si>
  <si>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</si>
  <si>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</si>
  <si>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</si>
  <si>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</si>
  <si>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</si>
  <si>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</si>
  <si>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</si>
  <si>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</si>
  <si>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</si>
  <si>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</si>
  <si>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</si>
  <si>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</si>
  <si>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</si>
  <si>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</si>
  <si>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</si>
  <si>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</si>
  <si>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</si>
  <si>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</si>
  <si>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</si>
  <si>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</si>
  <si>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</si>
  <si>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</si>
  <si>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</si>
  <si>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</si>
  <si>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</si>
  <si>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</si>
  <si>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</si>
  <si>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</si>
  <si>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</si>
  <si>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</si>
  <si>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</si>
  <si>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</si>
  <si>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</si>
  <si>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</si>
  <si>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</si>
  <si>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</si>
  <si>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</si>
  <si>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</si>
  <si>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</si>
  <si>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</si>
  <si>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</si>
  <si>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</si>
  <si>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</si>
  <si>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</si>
  <si>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</si>
  <si>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</si>
  <si>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</si>
  <si>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</si>
  <si>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</si>
  <si>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</si>
  <si>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</si>
  <si>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</si>
  <si>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</si>
  <si>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</si>
  <si>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</si>
  <si>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</si>
  <si>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</si>
  <si>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</si>
  <si>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</si>
  <si>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</si>
  <si>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</si>
  <si>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</si>
  <si>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</si>
  <si>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</si>
  <si>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</si>
  <si>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</si>
  <si>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</si>
  <si>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</si>
  <si>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</si>
  <si>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</si>
  <si>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</si>
  <si>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</si>
  <si>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</si>
  <si>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</si>
  <si>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</si>
  <si>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</si>
  <si>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</si>
  <si>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</si>
  <si>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</si>
  <si>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</si>
  <si>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</si>
  <si>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</si>
  <si>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</si>
  <si>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</si>
  <si>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</si>
  <si>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</si>
  <si>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</si>
  <si>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</si>
  <si>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</si>
  <si>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</si>
  <si>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</si>
  <si>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</si>
  <si>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</si>
  <si>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</si>
  <si>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</si>
  <si>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</si>
  <si>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</si>
  <si>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</si>
  <si>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</si>
  <si>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</si>
  <si>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</si>
  <si>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</si>
  <si>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</si>
  <si>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</si>
  <si>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</si>
  <si>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</si>
  <si>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</si>
  <si>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</si>
  <si>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</si>
  <si>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</si>
  <si>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</si>
  <si>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</si>
  <si>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</si>
  <si>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</si>
  <si>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</si>
  <si>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</si>
  <si>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</si>
  <si>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</si>
  <si>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</si>
  <si>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</si>
  <si>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</si>
  <si>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</si>
  <si>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</si>
  <si>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</si>
  <si>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</si>
  <si>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</si>
  <si>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</si>
  <si>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</si>
  <si>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</si>
  <si>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</si>
  <si>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</si>
  <si>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</si>
  <si>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</si>
  <si>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</si>
  <si>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</si>
  <si>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</si>
  <si>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</si>
  <si>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</si>
  <si>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</si>
  <si>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</si>
  <si>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</si>
  <si>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</si>
  <si>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</si>
  <si>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</si>
  <si>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</si>
  <si>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</si>
  <si>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</si>
  <si>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</si>
  <si>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</si>
  <si>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</si>
  <si>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</si>
  <si>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</si>
  <si>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</si>
  <si>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</si>
  <si>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</si>
  <si>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</si>
  <si>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</si>
  <si>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</si>
  <si>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</si>
  <si>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</si>
  <si>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</si>
  <si>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</si>
  <si>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</si>
  <si>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</si>
  <si>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</si>
  <si>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</si>
  <si>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</si>
  <si>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</si>
  <si>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</si>
  <si>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</si>
  <si>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</si>
  <si>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</si>
  <si>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</si>
  <si>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</si>
  <si>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</si>
  <si>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</si>
  <si>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</si>
  <si>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</si>
  <si>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</si>
  <si>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</si>
  <si>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</si>
  <si>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</si>
  <si>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</si>
  <si>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</si>
  <si>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</si>
  <si>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</si>
  <si>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</si>
  <si>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</si>
  <si>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</si>
  <si>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</si>
  <si>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</si>
  <si>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</si>
  <si>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</si>
  <si>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</si>
  <si>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</si>
  <si>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</si>
  <si>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</si>
  <si>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</si>
  <si>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</si>
  <si>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</si>
  <si>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</si>
  <si>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</si>
  <si>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</si>
  <si>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</si>
  <si>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</si>
  <si>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</si>
  <si>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</si>
  <si>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</si>
  <si>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</si>
  <si>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</si>
  <si>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</si>
  <si>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</si>
  <si>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</si>
  <si>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</si>
  <si>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</si>
  <si>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</si>
  <si>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</si>
  <si>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</si>
  <si>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</si>
  <si>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</si>
  <si>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</si>
  <si>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</si>
  <si>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</si>
  <si>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</si>
  <si>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</si>
  <si>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</si>
  <si>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</si>
  <si>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</si>
  <si>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</si>
  <si>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</si>
  <si>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</si>
  <si>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</si>
  <si>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</si>
  <si>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</si>
  <si>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</si>
  <si>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</si>
  <si>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</si>
  <si>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</si>
  <si>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</si>
  <si>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</si>
  <si>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</si>
  <si>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</si>
  <si>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</si>
  <si>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</si>
  <si>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</si>
  <si>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</si>
  <si>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</si>
  <si>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</si>
  <si>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</si>
  <si>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</si>
  <si>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</si>
  <si>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</si>
  <si>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</si>
  <si>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</si>
  <si>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</si>
  <si>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</si>
  <si>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</si>
  <si>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</si>
  <si>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</si>
  <si>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</si>
  <si>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</si>
  <si>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</si>
  <si>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</si>
  <si>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</si>
  <si>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</si>
  <si>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</si>
  <si>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</si>
  <si>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</si>
  <si>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</si>
  <si>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</si>
  <si>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</si>
  <si>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</si>
  <si>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</si>
  <si>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</si>
  <si>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</si>
  <si>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</si>
  <si>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</si>
  <si>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</si>
  <si>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</si>
  <si>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</si>
  <si>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</si>
  <si>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</si>
  <si>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</si>
  <si>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</si>
  <si>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</si>
  <si>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</si>
  <si>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</si>
  <si>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</si>
  <si>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</si>
  <si>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</si>
  <si>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</si>
  <si>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</si>
  <si>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</si>
  <si>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</si>
  <si>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</si>
  <si>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</si>
  <si>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</si>
  <si>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</si>
  <si>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</si>
  <si>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</si>
  <si>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</si>
  <si>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</si>
  <si>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</si>
  <si>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</si>
  <si>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</si>
  <si>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</si>
  <si>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</si>
  <si>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</si>
  <si>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</si>
  <si>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</si>
  <si>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</si>
  <si>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</si>
  <si>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</si>
  <si>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</si>
  <si>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</si>
  <si>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</si>
  <si>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</si>
  <si>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</si>
  <si>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</si>
  <si>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</si>
  <si>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</si>
  <si>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</si>
  <si>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</si>
  <si>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</si>
  <si>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</si>
  <si>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</si>
  <si>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</si>
  <si>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</si>
  <si>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</si>
  <si>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</si>
  <si>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</si>
  <si>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</si>
  <si>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</si>
  <si>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</si>
  <si>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</si>
  <si>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</si>
  <si>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</si>
  <si>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</si>
  <si>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</si>
  <si>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</si>
  <si>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</si>
  <si>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</si>
  <si>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</si>
  <si>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</si>
  <si>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</si>
  <si>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</si>
  <si>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</si>
  <si>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</si>
  <si>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</si>
  <si>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</si>
  <si>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</si>
  <si>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</si>
  <si>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</si>
  <si>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</si>
  <si>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</si>
  <si>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</si>
  <si>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</si>
  <si>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</si>
  <si>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</si>
  <si>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</si>
  <si>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</si>
  <si>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</si>
  <si>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</si>
  <si>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</si>
  <si>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</si>
  <si>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</si>
  <si>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</si>
  <si>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</si>
  <si>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</si>
  <si>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</si>
  <si>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</si>
  <si>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</si>
  <si>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</si>
  <si>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</si>
  <si>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</si>
  <si>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</si>
  <si>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</si>
  <si>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</si>
  <si>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</si>
  <si>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</si>
  <si>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</si>
  <si>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</si>
  <si>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</si>
  <si>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</si>
  <si>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</si>
  <si>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</si>
  <si>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</si>
  <si>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</si>
  <si>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</si>
  <si>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</si>
  <si>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</si>
  <si>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</si>
  <si>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</si>
  <si>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</si>
  <si>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</si>
  <si>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</si>
  <si>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</si>
  <si>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</si>
  <si>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</si>
  <si>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</si>
  <si>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</si>
  <si>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</si>
  <si>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</si>
  <si>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</si>
  <si>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</si>
  <si>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</si>
  <si>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</si>
  <si>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</si>
  <si>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</si>
  <si>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</si>
  <si>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</si>
  <si>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</si>
  <si>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</si>
  <si>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</si>
  <si>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</si>
  <si>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</si>
  <si>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</si>
  <si>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</si>
  <si>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</si>
  <si>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</si>
  <si>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</si>
  <si>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</si>
  <si>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</si>
  <si>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</si>
  <si>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</si>
  <si>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</si>
  <si>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</si>
  <si>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</si>
  <si>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</si>
  <si>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</si>
  <si>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</si>
  <si>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</si>
  <si>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</si>
  <si>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</si>
  <si>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</si>
  <si>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</si>
  <si>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</si>
  <si>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</si>
  <si>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</si>
  <si>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</si>
  <si>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</si>
  <si>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</si>
  <si>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</si>
  <si>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</si>
  <si>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</si>
  <si>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</si>
  <si>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</si>
  <si>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</si>
  <si>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</si>
  <si>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</si>
  <si>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</si>
  <si>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</si>
  <si>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</si>
  <si>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</si>
  <si>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</si>
  <si>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</si>
  <si>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</si>
  <si>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</si>
  <si>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</si>
  <si>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</si>
  <si>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</si>
  <si>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</si>
  <si>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</si>
  <si>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</si>
  <si>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</si>
  <si>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</si>
  <si>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</si>
  <si>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</si>
  <si>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</si>
  <si>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</si>
  <si>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</si>
  <si>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</si>
  <si>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</si>
  <si>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</si>
  <si>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</si>
  <si>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</si>
  <si>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</si>
  <si>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</si>
  <si>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</si>
  <si>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</si>
  <si>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</si>
  <si>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</si>
  <si>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</si>
  <si>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</si>
  <si>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</si>
  <si>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</si>
  <si>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</si>
  <si>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</si>
  <si>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</si>
  <si>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</si>
  <si>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</si>
  <si>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</si>
  <si>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</si>
  <si>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</si>
  <si>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</si>
  <si>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</si>
  <si>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</si>
  <si>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</si>
  <si>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</si>
  <si>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</si>
  <si>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</si>
  <si>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</si>
  <si>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</si>
  <si>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</si>
  <si>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</si>
  <si>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</si>
  <si>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</si>
  <si>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</si>
  <si>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</si>
  <si>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</si>
  <si>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</si>
  <si>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</si>
  <si>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</si>
  <si>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</si>
  <si>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</si>
  <si>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</si>
  <si>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</si>
  <si>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</si>
  <si>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</si>
  <si>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</si>
  <si>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</si>
  <si>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</si>
  <si>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</si>
  <si>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</si>
  <si>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</si>
  <si>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</si>
  <si>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</si>
  <si>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</si>
  <si>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</si>
  <si>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</si>
  <si>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</si>
  <si>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</si>
  <si>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</si>
  <si>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</si>
  <si>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</si>
  <si>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</si>
  <si>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</si>
  <si>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</si>
  <si>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</si>
  <si>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</si>
  <si>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</si>
  <si>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</si>
  <si>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</si>
  <si>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</si>
  <si>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</si>
  <si>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</si>
  <si>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</si>
  <si>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</si>
  <si>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</si>
  <si>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</si>
  <si>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</si>
  <si>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</si>
  <si>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</si>
  <si>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</si>
  <si>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</si>
  <si>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</si>
  <si>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</si>
  <si>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</si>
  <si>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</si>
  <si>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</si>
  <si>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</si>
  <si>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</si>
  <si>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</si>
  <si>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</si>
  <si>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</si>
  <si>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</si>
  <si>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</si>
  <si>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</si>
  <si>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</si>
  <si>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</si>
  <si>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</si>
  <si>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</si>
  <si>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</si>
  <si>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</si>
  <si>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</si>
  <si>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</si>
  <si>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</si>
  <si>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</si>
  <si>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</si>
  <si>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</si>
  <si>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</si>
  <si>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</si>
  <si>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</si>
  <si>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</si>
  <si>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</si>
  <si>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</si>
  <si>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</si>
  <si>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</si>
  <si>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</si>
  <si>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</si>
  <si>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</si>
  <si>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</si>
  <si>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</si>
  <si>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</si>
  <si>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</si>
  <si>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</si>
  <si>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</si>
  <si>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</si>
  <si>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</si>
  <si>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</si>
  <si>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</si>
  <si>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</si>
  <si>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</si>
  <si>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</si>
  <si>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</si>
  <si>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</si>
  <si>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</si>
  <si>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</si>
  <si>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</si>
  <si>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</si>
  <si>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</si>
  <si>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</si>
  <si>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</si>
  <si>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</si>
  <si>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</si>
  <si>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</si>
  <si>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</si>
  <si>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</si>
  <si>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</si>
  <si>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</si>
  <si>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</si>
  <si>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</si>
  <si>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</si>
  <si>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</si>
  <si>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</si>
  <si>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</si>
  <si>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</si>
  <si>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</si>
  <si>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</si>
  <si>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</si>
  <si>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</si>
  <si>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</si>
  <si>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</si>
  <si>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</si>
  <si>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</si>
  <si>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</si>
  <si>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</si>
  <si>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</si>
  <si>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</si>
  <si>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</si>
  <si>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</si>
  <si>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</si>
  <si>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</si>
  <si>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</si>
  <si>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</si>
  <si>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</si>
  <si>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</si>
  <si>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</si>
  <si>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</si>
  <si>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</si>
  <si>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</si>
  <si>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</si>
  <si>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</si>
  <si>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</si>
  <si>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</si>
  <si>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</si>
  <si>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</si>
  <si>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</si>
  <si>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</si>
  <si>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</si>
  <si>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</si>
  <si>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</si>
  <si>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</si>
  <si>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</si>
  <si>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</si>
  <si>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</si>
  <si>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</si>
  <si>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</si>
  <si>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</si>
  <si>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</si>
  <si>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</si>
  <si>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</si>
  <si>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</si>
  <si>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</si>
  <si>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</si>
  <si>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</si>
  <si>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</si>
  <si>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</si>
  <si>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</si>
  <si>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</si>
  <si>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</si>
  <si>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</si>
  <si>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</si>
  <si>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</si>
  <si>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</si>
  <si>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</si>
  <si>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</si>
  <si>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</si>
  <si>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</si>
  <si>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</si>
  <si>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</si>
  <si>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</si>
  <si>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</si>
  <si>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</si>
  <si>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</si>
  <si>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</si>
  <si>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</si>
  <si>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</si>
  <si>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</si>
  <si>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</si>
  <si>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</si>
  <si>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</si>
  <si>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</si>
  <si>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</si>
  <si>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</si>
  <si>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</si>
  <si>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</si>
  <si>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</si>
  <si>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</si>
  <si>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</si>
  <si>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</si>
  <si>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</si>
  <si>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</si>
  <si>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</si>
  <si>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</si>
  <si>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</si>
  <si>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</si>
  <si>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</si>
  <si>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</si>
  <si>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</si>
  <si>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</si>
  <si>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</si>
  <si>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</si>
  <si>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</si>
  <si>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</si>
  <si>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</si>
  <si>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</si>
  <si>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</si>
  <si>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</si>
  <si>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</si>
  <si>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</si>
  <si>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</si>
  <si>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</si>
  <si>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</si>
  <si>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</si>
  <si>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</si>
  <si>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</si>
  <si>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</si>
  <si>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</si>
  <si>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</si>
  <si>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</si>
  <si>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</si>
  <si>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</si>
  <si>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</si>
  <si>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</si>
  <si>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</si>
  <si>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</si>
  <si>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</si>
  <si>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</si>
  <si>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</si>
  <si>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</si>
  <si>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</si>
  <si>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</si>
  <si>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</si>
  <si>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</si>
  <si>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</si>
  <si>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</si>
  <si>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</si>
  <si>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</si>
  <si>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</si>
  <si>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</si>
  <si>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</si>
  <si>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</si>
  <si>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</si>
  <si>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</si>
  <si>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</si>
  <si>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</si>
  <si>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</si>
  <si>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</si>
  <si>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</si>
  <si>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</si>
  <si>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</si>
  <si>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</si>
  <si>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</si>
  <si>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</si>
  <si>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</si>
  <si>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</si>
  <si>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</si>
  <si>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</si>
  <si>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</si>
  <si>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</si>
  <si>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</si>
  <si>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</si>
  <si>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</si>
  <si>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</si>
  <si>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</si>
  <si>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</si>
  <si>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</si>
  <si>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</si>
  <si>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</si>
  <si>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</si>
  <si>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</si>
  <si>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</si>
  <si>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</si>
  <si>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</si>
  <si>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</si>
  <si>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</si>
  <si>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</si>
  <si>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</si>
  <si>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</si>
  <si>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</si>
  <si>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</si>
  <si>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</si>
  <si>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</si>
  <si>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</si>
  <si>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</si>
  <si>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</si>
  <si>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</si>
  <si>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</si>
  <si>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</si>
  <si>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</si>
  <si>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</si>
  <si>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</si>
  <si>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</si>
  <si>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</si>
  <si>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</si>
  <si>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</si>
  <si>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</si>
  <si>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</si>
  <si>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</si>
  <si>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</si>
  <si>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</si>
  <si>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</si>
  <si>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</si>
  <si>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</si>
  <si>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</si>
  <si>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</si>
  <si>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</si>
  <si>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</si>
  <si>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</si>
  <si>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</si>
  <si>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</si>
  <si>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</si>
  <si>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</si>
  <si>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</si>
  <si>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</si>
  <si>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</si>
  <si>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</si>
  <si>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</si>
  <si>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</si>
  <si>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</si>
  <si>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</si>
  <si>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</si>
  <si>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</si>
  <si>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</si>
  <si>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</si>
  <si>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</si>
  <si>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</si>
  <si>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</si>
  <si>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</si>
  <si>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</si>
  <si>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</si>
  <si>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</si>
  <si>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</si>
  <si>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</si>
  <si>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</si>
  <si>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</si>
  <si>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</si>
  <si>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</si>
  <si>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</si>
  <si>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</si>
  <si>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</si>
  <si>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</si>
  <si>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</si>
  <si>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</si>
  <si>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</si>
  <si>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</si>
  <si>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</si>
  <si>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</si>
  <si>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</si>
  <si>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</si>
  <si>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</si>
  <si>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</si>
  <si>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</si>
  <si>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</si>
  <si>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</si>
  <si>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</si>
  <si>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</si>
  <si>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</si>
  <si>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</si>
  <si>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</si>
  <si>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</si>
  <si>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</si>
  <si>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</si>
  <si>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</si>
  <si>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</si>
  <si>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</si>
  <si>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</si>
  <si>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</si>
  <si>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</si>
  <si>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</si>
  <si>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</si>
  <si>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</si>
  <si>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</si>
  <si>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</si>
  <si>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</si>
  <si>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</si>
  <si>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</si>
  <si>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</si>
  <si>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</si>
  <si>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</si>
  <si>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</si>
  <si>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</si>
  <si>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</si>
  <si>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</si>
  <si>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</si>
  <si>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</si>
  <si>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</si>
  <si>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</si>
  <si>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</si>
  <si>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</si>
  <si>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</si>
  <si>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</si>
  <si>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</si>
  <si>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</si>
  <si>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</si>
  <si>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</si>
  <si>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</si>
  <si>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</si>
  <si>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</si>
  <si>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</si>
  <si>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</si>
  <si>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</si>
  <si>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</si>
  <si>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</si>
  <si>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</si>
  <si>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</si>
  <si>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</si>
  <si>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</si>
  <si>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</si>
  <si>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</si>
  <si>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</si>
  <si>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</si>
  <si>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</si>
  <si>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</si>
  <si>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</si>
  <si>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</si>
  <si>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</si>
  <si>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</si>
  <si>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</si>
  <si>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</si>
  <si>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</si>
  <si>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</si>
  <si>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</si>
  <si>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</si>
  <si>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</si>
  <si>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</si>
  <si>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</si>
  <si>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</si>
  <si>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</si>
  <si>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</si>
  <si>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</si>
  <si>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</si>
  <si>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</si>
  <si>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</si>
  <si>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</si>
  <si>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</si>
  <si>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</si>
  <si>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</si>
  <si>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</si>
  <si>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</si>
  <si>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</si>
  <si>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</si>
  <si>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</si>
  <si>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</si>
  <si>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</si>
  <si>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</si>
  <si>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</si>
  <si>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</si>
  <si>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</si>
  <si>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</si>
  <si>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</si>
  <si>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</si>
  <si>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</si>
  <si>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</si>
  <si>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</si>
  <si>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</si>
  <si>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</si>
  <si>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</si>
  <si>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</si>
  <si>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</si>
  <si>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</si>
  <si>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</si>
  <si>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</si>
  <si>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</si>
  <si>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</si>
  <si>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</si>
  <si>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</si>
  <si>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</si>
  <si>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</si>
  <si>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</si>
  <si>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</si>
  <si>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</si>
  <si>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</si>
  <si>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</si>
  <si>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</si>
  <si>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</si>
  <si>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</si>
  <si>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</si>
  <si>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</si>
  <si>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</si>
  <si>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</si>
  <si>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</si>
  <si>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</si>
  <si>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</si>
  <si>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</si>
  <si>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</si>
  <si>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</si>
  <si>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</si>
  <si>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</si>
  <si>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</si>
  <si>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</si>
  <si>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</si>
  <si>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</si>
  <si>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</si>
  <si>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</si>
  <si>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</si>
  <si>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</si>
  <si>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</si>
  <si>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</si>
  <si>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</si>
  <si>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</si>
  <si>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</si>
  <si>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</si>
  <si>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</si>
  <si>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</si>
  <si>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</si>
  <si>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</si>
  <si>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</si>
  <si>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</si>
  <si>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</si>
  <si>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</si>
  <si>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</si>
  <si>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</si>
  <si>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</si>
  <si>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</si>
  <si>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</si>
  <si>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</si>
  <si>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</si>
  <si>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</si>
  <si>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</si>
  <si>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</si>
  <si>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</si>
  <si>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</si>
  <si>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</si>
  <si>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</si>
  <si>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</si>
  <si>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</si>
  <si>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</si>
  <si>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</si>
  <si>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</si>
  <si>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</si>
  <si>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</si>
  <si>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</si>
  <si>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</si>
  <si>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</si>
  <si>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</si>
  <si>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</si>
  <si>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</si>
  <si>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</si>
  <si>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</si>
  <si>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</si>
  <si>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</si>
  <si>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</si>
  <si>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</si>
  <si>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</si>
  <si>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</si>
  <si>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</si>
  <si>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</si>
  <si>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</si>
  <si>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</si>
  <si>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</si>
  <si>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</si>
  <si>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</si>
  <si>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</si>
  <si>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</si>
  <si>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</si>
  <si>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</si>
  <si>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</si>
  <si>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</si>
  <si>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</si>
  <si>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</si>
  <si>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</si>
  <si>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</si>
  <si>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</si>
  <si>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</si>
  <si>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</si>
  <si>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</si>
  <si>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</si>
  <si>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</si>
  <si>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</si>
  <si>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</si>
  <si>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</si>
  <si>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</si>
  <si>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</si>
  <si>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</si>
  <si>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</si>
  <si>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</si>
  <si>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</si>
  <si>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</si>
  <si>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</si>
  <si>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</si>
  <si>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</si>
  <si>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</si>
  <si>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</si>
  <si>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</si>
  <si>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</si>
  <si>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</si>
  <si>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</si>
  <si>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</si>
  <si>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</si>
  <si>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</si>
  <si>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</si>
  <si>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</si>
  <si>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</si>
  <si>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</si>
  <si>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</si>
  <si>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</si>
  <si>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</si>
  <si>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</si>
  <si>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</si>
  <si>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</si>
  <si>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</si>
  <si>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</si>
  <si>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</si>
  <si>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</si>
  <si>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</si>
  <si>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</si>
  <si>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</si>
  <si>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</si>
  <si>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</si>
  <si>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</si>
  <si>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</si>
  <si>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</si>
  <si>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</si>
  <si>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</si>
  <si>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</si>
  <si>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</si>
  <si>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</si>
  <si>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</si>
  <si>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</si>
  <si>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</si>
  <si>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</si>
  <si>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</si>
  <si>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</si>
  <si>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</si>
  <si>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</si>
  <si>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</si>
  <si>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</si>
  <si>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</si>
  <si>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</si>
  <si>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</si>
  <si>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</si>
  <si>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</si>
  <si>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</si>
  <si>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</si>
  <si>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</si>
  <si>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</si>
  <si>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</si>
  <si>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</si>
  <si>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</si>
  <si>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</si>
  <si>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</si>
  <si>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</si>
  <si>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</si>
  <si>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</si>
  <si>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</si>
  <si>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</si>
  <si>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</si>
  <si>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</si>
  <si>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</si>
  <si>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</si>
  <si>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</si>
  <si>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</si>
  <si>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</si>
  <si>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</si>
  <si>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</si>
  <si>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</si>
  <si>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</si>
  <si>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</si>
  <si>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</si>
  <si>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</si>
  <si>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</si>
  <si>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</si>
  <si>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</si>
  <si>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</si>
  <si>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</si>
  <si>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</si>
  <si>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</si>
  <si>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</si>
  <si>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</si>
  <si>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</si>
  <si>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</si>
  <si>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</si>
  <si>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</si>
  <si>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</si>
  <si>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</si>
  <si>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</si>
  <si>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</si>
  <si>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</si>
  <si>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</si>
  <si>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</si>
  <si>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</si>
  <si>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</si>
  <si>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</si>
  <si>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</si>
  <si>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</si>
  <si>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</si>
  <si>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</si>
  <si>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</si>
  <si>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</si>
  <si>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</si>
  <si>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</si>
  <si>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</si>
  <si>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</si>
  <si>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</si>
  <si>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</si>
  <si>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</si>
  <si>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</si>
  <si>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</si>
  <si>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</si>
  <si>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</si>
  <si>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</si>
  <si>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</si>
  <si>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</si>
  <si>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</si>
  <si>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</si>
  <si>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</si>
  <si>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</si>
  <si>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</si>
  <si>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</si>
  <si>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</si>
  <si>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</si>
  <si>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</si>
  <si>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</si>
  <si>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</si>
  <si>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</si>
  <si>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</si>
  <si>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</si>
  <si>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</si>
  <si>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</si>
  <si>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</si>
  <si>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</si>
  <si>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</si>
  <si>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</si>
  <si>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</si>
  <si>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</si>
  <si>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</si>
  <si>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</si>
  <si>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</si>
  <si>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</si>
  <si>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</si>
  <si>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</si>
  <si>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</si>
  <si>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</si>
  <si>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</si>
  <si>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</si>
  <si>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</si>
  <si>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</si>
  <si>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</si>
  <si>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</si>
  <si>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</si>
  <si>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</si>
  <si>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</si>
  <si>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</si>
  <si>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</si>
  <si>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</si>
  <si>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</si>
  <si>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</si>
  <si>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</si>
  <si>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</si>
  <si>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</si>
  <si>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</si>
  <si>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</si>
  <si>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</si>
  <si>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</si>
  <si>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</si>
  <si>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</si>
  <si>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</si>
  <si>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</si>
  <si>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</si>
  <si>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</si>
  <si>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</si>
  <si>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</si>
  <si>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</si>
  <si>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</si>
  <si>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</si>
  <si>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</si>
  <si>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</si>
  <si>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</si>
  <si>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</si>
  <si>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</si>
  <si>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</si>
  <si>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</si>
  <si>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</si>
  <si>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</si>
  <si>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</si>
  <si>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</si>
  <si>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</si>
  <si>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</si>
  <si>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</si>
  <si>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</si>
  <si>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</si>
  <si>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</si>
  <si>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</si>
  <si>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</si>
  <si>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</si>
  <si>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</si>
  <si>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</si>
  <si>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</si>
  <si>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</si>
  <si>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</si>
  <si>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</si>
  <si>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</si>
  <si>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</si>
  <si>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</si>
  <si>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</si>
  <si>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</si>
  <si>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</si>
  <si>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</si>
  <si>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</si>
  <si>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</si>
  <si>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</si>
  <si>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</si>
  <si>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</si>
  <si>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</si>
  <si>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</si>
  <si>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</si>
  <si>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</si>
  <si>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</si>
  <si>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</si>
  <si>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</si>
  <si>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</si>
  <si>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</si>
  <si>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</si>
  <si>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</si>
  <si>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</si>
  <si>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</si>
  <si>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</si>
  <si>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</si>
  <si>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</si>
  <si>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</si>
  <si>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</si>
  <si>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</si>
  <si>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</si>
  <si>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</si>
  <si>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</si>
  <si>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</si>
  <si>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</si>
  <si>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</si>
  <si>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</si>
  <si>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</si>
  <si>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</si>
  <si>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</si>
  <si>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</si>
  <si>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</si>
  <si>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</si>
  <si>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</si>
  <si>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</si>
  <si>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</si>
  <si>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</si>
  <si>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</si>
  <si>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</si>
  <si>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</si>
  <si>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</si>
  <si>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</si>
  <si>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</si>
  <si>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</si>
  <si>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</si>
  <si>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</si>
  <si>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</si>
  <si>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</si>
  <si>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</si>
  <si>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</si>
  <si>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</si>
  <si>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</si>
  <si>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</si>
  <si>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</si>
  <si>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</si>
  <si>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</si>
  <si>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</si>
  <si>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</si>
  <si>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</si>
  <si>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</si>
  <si>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</si>
  <si>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</si>
  <si>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</si>
  <si>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</si>
  <si>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</si>
  <si>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</si>
  <si>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</si>
  <si>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</si>
  <si>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</si>
  <si>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</si>
  <si>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</si>
  <si>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</si>
  <si>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</si>
  <si>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</si>
  <si>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</si>
  <si>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</si>
  <si>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</si>
  <si>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</si>
  <si>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</si>
  <si>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</si>
  <si>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</si>
  <si>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</si>
  <si>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</si>
  <si>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</si>
  <si>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</si>
  <si>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</si>
  <si>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</si>
  <si>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</si>
  <si>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</si>
  <si>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</si>
  <si>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</si>
  <si>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</si>
  <si>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</si>
  <si>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</si>
  <si>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</si>
  <si>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</si>
  <si>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</si>
  <si>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</si>
  <si>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</si>
  <si>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</si>
  <si>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</si>
  <si>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</si>
  <si>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</si>
  <si>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</si>
  <si>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</si>
  <si>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</si>
  <si>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</si>
  <si>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</si>
  <si>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</si>
  <si>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</si>
  <si>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</si>
  <si>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</si>
  <si>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</si>
  <si>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</si>
  <si>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</si>
  <si>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</si>
  <si>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</si>
  <si>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</si>
  <si>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</si>
  <si>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</si>
  <si>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</si>
  <si>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</si>
  <si>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</si>
  <si>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</si>
  <si>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</si>
  <si>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</si>
  <si>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</si>
  <si>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</si>
  <si>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</si>
  <si>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</si>
  <si>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</si>
  <si>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</si>
  <si>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</si>
  <si>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</si>
  <si>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</si>
  <si>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</si>
  <si>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</si>
  <si>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</si>
  <si>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</si>
  <si>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</si>
  <si>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</si>
  <si>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</si>
  <si>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</si>
  <si>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</si>
  <si>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</si>
  <si>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</si>
  <si>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</si>
  <si>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</si>
  <si>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</si>
  <si>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</si>
  <si>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</si>
  <si>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</si>
  <si>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</si>
  <si>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</si>
  <si>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</si>
  <si>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</si>
  <si>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</si>
  <si>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</si>
  <si>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</si>
  <si>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</si>
  <si>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</si>
  <si>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</si>
  <si>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</si>
  <si>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</si>
  <si>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</si>
  <si>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</si>
  <si>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</si>
  <si>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</si>
  <si>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</si>
  <si>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</si>
  <si>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</si>
  <si>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</si>
  <si>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</si>
  <si>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</si>
  <si>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</si>
  <si>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</si>
  <si>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</si>
  <si>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</si>
  <si>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</si>
  <si>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</si>
  <si>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</si>
  <si>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</si>
  <si>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</si>
  <si>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</si>
  <si>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</si>
  <si>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</si>
  <si>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</si>
  <si>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</si>
  <si>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</si>
  <si>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</si>
  <si>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</si>
  <si>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</si>
  <si>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</si>
  <si>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</si>
  <si>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</si>
  <si>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</si>
  <si>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</si>
  <si>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</si>
  <si>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</si>
  <si>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</si>
  <si>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</si>
  <si>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</si>
  <si>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</si>
  <si>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</si>
  <si>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</si>
  <si>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</si>
  <si>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</si>
  <si>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</si>
  <si>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</si>
  <si>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</si>
  <si>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</si>
  <si>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</si>
  <si>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</si>
  <si>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</si>
  <si>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</si>
  <si>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</si>
  <si>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</si>
  <si>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</si>
  <si>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</si>
  <si>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</si>
  <si>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</si>
  <si>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</si>
  <si>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</si>
  <si>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</si>
  <si>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</si>
  <si>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</si>
  <si>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</si>
  <si>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</si>
  <si>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</si>
  <si>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</si>
  <si>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</si>
  <si>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</si>
  <si>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</si>
  <si>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</si>
  <si>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</si>
  <si>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</si>
  <si>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</si>
  <si>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</si>
  <si>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</si>
  <si>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</si>
  <si>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</si>
  <si>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</si>
  <si>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</si>
  <si>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</si>
  <si>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</si>
  <si>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</si>
  <si>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</si>
  <si>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</si>
  <si>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</si>
  <si>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</si>
  <si>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</si>
  <si>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</si>
  <si>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</si>
  <si>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</si>
  <si>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</si>
  <si>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</si>
  <si>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</si>
  <si>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</si>
  <si>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</si>
  <si>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</si>
  <si>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</si>
  <si>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</si>
  <si>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</si>
  <si>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</si>
  <si>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</si>
  <si>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</si>
  <si>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</si>
  <si>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</si>
  <si>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</si>
  <si>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</si>
  <si>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</si>
  <si>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</si>
  <si>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</si>
  <si>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</si>
  <si>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</si>
  <si>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</si>
  <si>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</si>
  <si>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</si>
  <si>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</si>
  <si>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</si>
  <si>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</si>
  <si>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</si>
  <si>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</si>
  <si>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</si>
  <si>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</si>
  <si>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</si>
  <si>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</si>
  <si>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</si>
  <si>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</si>
  <si>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</si>
  <si>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</si>
  <si>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</si>
  <si>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</si>
  <si>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</si>
  <si>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</si>
  <si>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</si>
  <si>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</si>
  <si>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</si>
  <si>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</si>
  <si>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</si>
  <si>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</si>
  <si>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</si>
  <si>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</si>
  <si>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</si>
  <si>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</si>
  <si>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</si>
  <si>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</si>
  <si>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</si>
  <si>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</si>
  <si>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</si>
  <si>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</si>
  <si>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</si>
  <si>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</si>
  <si>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</si>
  <si>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</si>
  <si>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</si>
  <si>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</si>
  <si>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</si>
  <si>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</si>
  <si>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</si>
  <si>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</si>
  <si>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</si>
  <si>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</si>
  <si>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</si>
  <si>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</si>
  <si>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</si>
  <si>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</si>
  <si>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</si>
  <si>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</si>
  <si>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</si>
  <si>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</si>
  <si>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</si>
  <si>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</si>
  <si>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</si>
  <si>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</si>
  <si>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</si>
  <si>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</si>
  <si>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</si>
  <si>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</si>
  <si>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</si>
  <si>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</si>
  <si>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</si>
  <si>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</si>
  <si>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</si>
  <si>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</si>
  <si>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</si>
  <si>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</si>
  <si>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</si>
  <si>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</si>
  <si>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</si>
  <si>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</si>
  <si>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</si>
  <si>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</si>
  <si>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</si>
  <si>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</si>
  <si>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</si>
  <si>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</si>
  <si>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</si>
  <si>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</si>
  <si>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</si>
  <si>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</si>
  <si>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</si>
  <si>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</si>
  <si>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</si>
  <si>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</si>
  <si>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</si>
  <si>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</si>
  <si>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</si>
  <si>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</si>
  <si>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</si>
  <si>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</si>
  <si>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</si>
  <si>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</si>
  <si>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</si>
  <si>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</si>
  <si>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</si>
  <si>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</si>
  <si>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</si>
  <si>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</si>
  <si>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</si>
  <si>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</si>
  <si>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</si>
  <si>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</si>
  <si>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</si>
  <si>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</si>
  <si>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</si>
  <si>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</si>
  <si>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</si>
  <si>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</si>
  <si>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</si>
  <si>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</si>
  <si>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</si>
  <si>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</si>
  <si>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</si>
  <si>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</si>
  <si>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</si>
  <si>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</si>
  <si>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</si>
  <si>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</si>
  <si>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</si>
  <si>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</si>
  <si>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</si>
  <si>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</si>
  <si>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</si>
  <si>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</si>
  <si>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</si>
  <si>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</si>
  <si>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</si>
  <si>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</si>
  <si>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</si>
  <si>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</si>
  <si>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</si>
  <si>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</si>
  <si>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</si>
  <si>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</si>
  <si>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</si>
  <si>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</si>
  <si>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</si>
  <si>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</si>
  <si>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</si>
  <si>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</si>
  <si>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</si>
  <si>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</si>
  <si>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</si>
  <si>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</si>
  <si>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</si>
  <si>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</si>
  <si>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</si>
  <si>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</si>
  <si>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</si>
  <si>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</si>
  <si>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</si>
  <si>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</si>
  <si>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</si>
  <si>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</si>
  <si>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</si>
  <si>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</si>
  <si>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</si>
  <si>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</si>
  <si>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</si>
  <si>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</si>
  <si>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</si>
  <si>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</si>
  <si>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</si>
  <si>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</si>
  <si>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</si>
  <si>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</si>
  <si>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</si>
  <si>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</si>
  <si>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</si>
  <si>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</si>
  <si>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</si>
  <si>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</si>
  <si>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</si>
  <si>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</si>
  <si>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</si>
  <si>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</si>
  <si>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</si>
  <si>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</si>
  <si>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</si>
  <si>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</si>
  <si>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</si>
  <si>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</si>
  <si>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</si>
  <si>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</si>
  <si>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</si>
  <si>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</si>
  <si>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</si>
  <si>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</si>
  <si>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</si>
  <si>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</si>
  <si>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</si>
  <si>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</si>
  <si>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</si>
  <si>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</si>
  <si>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</si>
  <si>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</si>
  <si>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</si>
  <si>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</si>
  <si>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</si>
  <si>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</si>
  <si>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</si>
  <si>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</si>
  <si>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</si>
  <si>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</si>
  <si>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</si>
  <si>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</si>
  <si>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</si>
  <si>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</si>
  <si>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</si>
  <si>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</si>
  <si>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</si>
  <si>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</si>
  <si>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</si>
  <si>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</si>
  <si>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</si>
  <si>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</si>
  <si>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</si>
  <si>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</si>
  <si>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</si>
  <si>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</si>
  <si>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</si>
  <si>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</si>
  <si>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</si>
  <si>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</si>
  <si>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</si>
  <si>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</si>
  <si>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</si>
  <si>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</si>
  <si>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</si>
  <si>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</si>
  <si>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</si>
  <si>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</si>
  <si>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</si>
  <si>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</si>
  <si>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</si>
  <si>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</si>
  <si>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</si>
  <si>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</si>
  <si>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</si>
  <si>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</si>
  <si>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</si>
  <si>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</si>
  <si>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</si>
  <si>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</si>
  <si>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</si>
  <si>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</si>
  <si>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</si>
  <si>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</si>
  <si>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</si>
  <si>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</si>
  <si>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</si>
  <si>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</si>
  <si>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</si>
  <si>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</si>
  <si>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</si>
  <si>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</si>
  <si>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</si>
  <si>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</si>
  <si>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</si>
  <si>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</si>
  <si>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</si>
  <si>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</si>
  <si>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</si>
  <si>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</si>
  <si>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</si>
  <si>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</si>
  <si>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</si>
  <si>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</si>
  <si>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</si>
  <si>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</si>
  <si>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</si>
  <si>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</si>
  <si>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</si>
  <si>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</si>
  <si>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</si>
  <si>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</si>
  <si>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</si>
  <si>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</si>
  <si>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</si>
  <si>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</si>
  <si>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</si>
  <si>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</si>
  <si>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</si>
  <si>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</si>
  <si>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</si>
  <si>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</si>
  <si>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</si>
  <si>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</si>
  <si>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</si>
  <si>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</si>
  <si>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</si>
  <si>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</si>
  <si>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</si>
  <si>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</si>
  <si>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</si>
  <si>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</si>
  <si>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</si>
  <si>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</si>
  <si>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</si>
  <si>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</si>
  <si>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</si>
  <si>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</si>
  <si>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</si>
  <si>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</si>
  <si>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</si>
  <si>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</si>
  <si>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</si>
  <si>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</si>
  <si>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</si>
  <si>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</si>
  <si>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</si>
  <si>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</si>
  <si>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</si>
  <si>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</si>
  <si>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</si>
  <si>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</si>
  <si>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</si>
  <si>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</si>
  <si>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</si>
  <si>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</si>
  <si>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</si>
  <si>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</si>
  <si>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</si>
  <si>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</si>
  <si>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</si>
  <si>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</si>
  <si>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</si>
  <si>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</si>
  <si>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</si>
  <si>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</si>
  <si>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</si>
  <si>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</si>
  <si>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</si>
  <si>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</si>
  <si>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</si>
  <si>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</si>
  <si>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</si>
  <si>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</si>
  <si>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</si>
  <si>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</si>
  <si>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</si>
  <si>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</si>
  <si>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</si>
  <si>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</si>
  <si>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</si>
  <si>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</si>
  <si>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</si>
  <si>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</si>
  <si>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</si>
  <si>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</si>
  <si>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</si>
  <si>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</si>
  <si>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</si>
  <si>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</si>
  <si>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</si>
  <si>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</si>
  <si>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</si>
  <si>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</si>
  <si>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</si>
  <si>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</si>
  <si>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</si>
  <si>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</si>
  <si>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</si>
  <si>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</si>
  <si>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</si>
  <si>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</si>
  <si>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</si>
  <si>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</si>
  <si>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</si>
  <si>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</si>
  <si>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</si>
  <si>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</si>
  <si>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</si>
  <si>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</si>
  <si>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</si>
  <si>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</si>
  <si>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</si>
  <si>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</si>
  <si>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</si>
  <si>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</si>
  <si>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</si>
  <si>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</si>
  <si>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</si>
  <si>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</si>
  <si>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</si>
  <si>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</si>
  <si>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</si>
  <si>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</si>
  <si>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</si>
  <si>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</si>
  <si>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</si>
  <si>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</si>
  <si>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</si>
  <si>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</si>
  <si>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</si>
  <si>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</si>
  <si>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</si>
  <si>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</si>
  <si>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</si>
  <si>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</si>
  <si>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</si>
  <si>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</si>
  <si>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</si>
  <si>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</si>
  <si>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</si>
  <si>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</si>
  <si>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</si>
  <si>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</si>
  <si>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</si>
  <si>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</si>
  <si>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</si>
  <si>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</si>
  <si>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</si>
  <si>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</si>
  <si>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</si>
  <si>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</si>
  <si>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</si>
  <si>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</si>
  <si>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</si>
  <si>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</si>
  <si>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</si>
  <si>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</si>
  <si>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</si>
  <si>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</si>
  <si>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</si>
  <si>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</si>
  <si>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</si>
  <si>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</si>
  <si>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</si>
  <si>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</si>
  <si>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</si>
  <si>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</si>
  <si>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</si>
  <si>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</si>
  <si>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</si>
  <si>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</si>
  <si>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</si>
  <si>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</si>
  <si>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</si>
  <si>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</si>
  <si>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</si>
  <si>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</si>
  <si>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</si>
  <si>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</si>
  <si>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</si>
  <si>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</si>
  <si>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</si>
  <si>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</si>
  <si>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</si>
  <si>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</si>
  <si>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</si>
  <si>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</si>
  <si>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</si>
  <si>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</si>
  <si>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</si>
  <si>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</si>
  <si>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</si>
  <si>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</si>
  <si>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</si>
  <si>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</si>
  <si>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</si>
  <si>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</si>
  <si>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</si>
  <si>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</si>
  <si>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</si>
  <si>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</si>
  <si>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</si>
  <si>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</si>
  <si>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</si>
  <si>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</si>
  <si>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</si>
  <si>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</si>
  <si>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</si>
  <si>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</si>
  <si>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</si>
  <si>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</si>
  <si>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</si>
  <si>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</si>
  <si>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</si>
  <si>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</si>
  <si>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</si>
  <si>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</si>
  <si>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</si>
  <si>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</si>
  <si>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</si>
  <si>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</si>
  <si>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</si>
  <si>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</si>
  <si>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</si>
  <si>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</si>
  <si>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</si>
  <si>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</si>
  <si>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</si>
  <si>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</si>
  <si>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</si>
  <si>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</si>
  <si>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</si>
  <si>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</si>
  <si>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</si>
  <si>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</si>
  <si>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</si>
  <si>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</si>
  <si>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</si>
  <si>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</si>
  <si>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</si>
  <si>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</si>
  <si>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</si>
  <si>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</si>
  <si>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</si>
  <si>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</si>
  <si>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</si>
  <si>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</si>
  <si>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</si>
  <si>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</si>
  <si>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</si>
  <si>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</si>
  <si>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</si>
  <si>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</si>
  <si>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</si>
  <si>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</si>
  <si>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</si>
  <si>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</si>
  <si>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</si>
  <si>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</si>
  <si>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</si>
  <si>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</si>
  <si>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</si>
  <si>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</si>
  <si>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</si>
  <si>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</si>
  <si>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</si>
  <si>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</si>
  <si>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</si>
  <si>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</si>
  <si>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</si>
  <si>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</si>
  <si>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</si>
  <si>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</si>
  <si>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</si>
  <si>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</si>
  <si>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</si>
  <si>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</si>
  <si>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</si>
  <si>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</si>
  <si>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</si>
  <si>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</si>
  <si>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</si>
  <si>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</si>
  <si>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</si>
  <si>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</si>
  <si>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</si>
  <si>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</si>
  <si>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</si>
  <si>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</si>
  <si>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</si>
  <si>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</si>
  <si>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</si>
  <si>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</si>
  <si>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</si>
  <si>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</si>
  <si>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</si>
  <si>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</si>
  <si>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</si>
  <si>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</si>
  <si>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</si>
  <si>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</si>
  <si>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</si>
  <si>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</si>
  <si>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</si>
  <si>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</si>
  <si>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</si>
  <si>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</si>
  <si>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</si>
  <si>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</si>
  <si>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</si>
  <si>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</si>
  <si>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</si>
  <si>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</si>
  <si>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</si>
  <si>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</si>
  <si>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</si>
  <si>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</si>
  <si>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</si>
  <si>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</si>
  <si>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</si>
  <si>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</si>
  <si>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</si>
  <si>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</si>
  <si>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</si>
  <si>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</si>
  <si>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</si>
  <si>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</si>
  <si>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</si>
  <si>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</si>
  <si>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</si>
  <si>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</si>
  <si>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</si>
  <si>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</si>
  <si>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</si>
  <si>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</si>
  <si>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</si>
  <si>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</si>
  <si>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</si>
  <si>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</si>
  <si>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</si>
  <si>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</si>
  <si>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</si>
  <si>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</si>
  <si>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</si>
  <si>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</si>
  <si>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</si>
  <si>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</si>
  <si>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</si>
  <si>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</si>
  <si>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</si>
  <si>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</si>
  <si>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</si>
  <si>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</si>
  <si>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</si>
  <si>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</si>
  <si>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</si>
  <si>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</si>
  <si>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</si>
  <si>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</si>
  <si>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</si>
  <si>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</si>
  <si>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</si>
  <si>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</si>
  <si>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</si>
  <si>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</si>
  <si>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</si>
  <si>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</si>
  <si>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</si>
  <si>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</si>
  <si>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</si>
  <si>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</si>
  <si>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</si>
  <si>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</si>
  <si>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</si>
  <si>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</si>
  <si>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</si>
  <si>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</si>
  <si>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</si>
  <si>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</si>
  <si>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</si>
  <si>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</si>
  <si>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</si>
  <si>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</si>
  <si>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</si>
  <si>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</si>
  <si>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</si>
  <si>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</si>
  <si>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</si>
  <si>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</si>
  <si>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</si>
  <si>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</si>
  <si>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</si>
  <si>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</si>
  <si>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</si>
  <si>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</si>
  <si>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</si>
  <si>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</si>
  <si>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</si>
  <si>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</si>
  <si>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</si>
  <si>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</si>
  <si>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</si>
  <si>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</si>
  <si>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</si>
  <si>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</si>
  <si>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</si>
  <si>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</si>
  <si>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</si>
  <si>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</si>
  <si>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</si>
  <si>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</si>
  <si>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</si>
  <si>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</si>
  <si>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</si>
  <si>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</si>
  <si>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</si>
  <si>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</si>
  <si>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</si>
  <si>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</si>
  <si>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</si>
  <si>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</si>
  <si>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</si>
  <si>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</si>
  <si>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</si>
  <si>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</si>
  <si>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</si>
  <si>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</si>
  <si>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</si>
  <si>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</si>
  <si>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</si>
  <si>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</si>
  <si>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</si>
  <si>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</si>
  <si>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</si>
  <si>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</si>
  <si>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</si>
  <si>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</si>
  <si>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</si>
  <si>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</si>
  <si>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</si>
  <si>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</si>
  <si>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</si>
  <si>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</si>
  <si>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</si>
  <si>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</si>
  <si>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</si>
  <si>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</si>
  <si>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</si>
  <si>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</si>
  <si>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</si>
  <si>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</si>
  <si>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</si>
  <si>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</si>
  <si>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</si>
  <si>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</si>
  <si>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</si>
  <si>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</si>
  <si>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</si>
  <si>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</si>
  <si>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</si>
  <si>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</si>
  <si>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</si>
  <si>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</si>
  <si>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</si>
  <si>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</si>
  <si>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</si>
  <si>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</si>
  <si>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</si>
  <si>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</si>
  <si>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</si>
  <si>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</si>
  <si>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</si>
  <si>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</si>
  <si>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</si>
  <si>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</si>
  <si>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</si>
  <si>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</si>
  <si>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</si>
  <si>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</si>
  <si>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</si>
  <si>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</si>
  <si>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</si>
  <si>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</si>
  <si>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</si>
  <si>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</si>
  <si>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</si>
  <si>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</si>
  <si>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</si>
  <si>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</si>
  <si>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</si>
  <si>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</si>
  <si>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</si>
  <si>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</si>
  <si>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</si>
  <si>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</si>
  <si>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</si>
  <si>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</si>
  <si>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</si>
  <si>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</si>
  <si>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</si>
  <si>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</si>
  <si>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</si>
  <si>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</si>
  <si>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</si>
  <si>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</si>
  <si>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</si>
  <si>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</si>
  <si>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</si>
  <si>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</si>
  <si>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</si>
  <si>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</si>
  <si>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</si>
  <si>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</si>
  <si>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</si>
  <si>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</si>
  <si>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</si>
  <si>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</si>
  <si>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</si>
  <si>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</si>
  <si>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</si>
  <si>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</si>
  <si>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</si>
  <si>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</si>
  <si>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</si>
  <si>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</si>
  <si>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</si>
  <si>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</si>
  <si>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</si>
  <si>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</si>
  <si>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</si>
  <si>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</si>
  <si>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</si>
  <si>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</si>
  <si>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</si>
  <si>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</si>
  <si>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</si>
  <si>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</si>
  <si>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</si>
  <si>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</si>
  <si>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</si>
  <si>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</si>
  <si>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</si>
  <si>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</si>
  <si>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</si>
  <si>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</si>
  <si>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</si>
  <si>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</si>
  <si>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</si>
  <si>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</si>
  <si>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</si>
  <si>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</si>
  <si>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</si>
  <si>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</si>
  <si>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</si>
  <si>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</si>
  <si>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</si>
  <si>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</si>
  <si>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</si>
  <si>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</si>
  <si>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</si>
  <si>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</si>
  <si>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</si>
  <si>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</si>
  <si>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</si>
  <si>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</si>
  <si>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</si>
  <si>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</si>
  <si>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</si>
  <si>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</si>
  <si>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</si>
  <si>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</si>
  <si>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</si>
  <si>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</si>
  <si>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</si>
  <si>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</si>
  <si>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</si>
  <si>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</si>
  <si>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</si>
  <si>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</si>
  <si>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</si>
  <si>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</si>
  <si>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</si>
  <si>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</si>
  <si>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</si>
  <si>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</si>
  <si>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</si>
  <si>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</si>
  <si>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</si>
  <si>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</si>
  <si>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</si>
  <si>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</si>
  <si>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</si>
  <si>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</si>
  <si>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</si>
  <si>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</si>
  <si>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</si>
  <si>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</si>
  <si>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</si>
  <si>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</si>
  <si>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</si>
  <si>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</si>
  <si>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</si>
  <si>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</si>
  <si>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</si>
  <si>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</si>
  <si>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</si>
  <si>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</si>
  <si>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</si>
  <si>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</si>
  <si>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</si>
  <si>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</si>
  <si>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</si>
  <si>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</si>
  <si>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</si>
  <si>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</si>
  <si>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</si>
  <si>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</si>
  <si>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</si>
  <si>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</si>
  <si>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</si>
  <si>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</si>
  <si>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</si>
  <si>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</si>
  <si>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</si>
  <si>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</si>
  <si>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</si>
  <si>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</si>
  <si>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</si>
  <si>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</si>
  <si>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</si>
  <si>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</si>
  <si>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</si>
  <si>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</si>
  <si>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</si>
  <si>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</si>
  <si>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</si>
  <si>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</si>
  <si>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</si>
  <si>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</si>
  <si>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</si>
  <si>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</si>
  <si>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</si>
  <si>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</si>
  <si>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</si>
  <si>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</si>
  <si>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</si>
  <si>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</si>
  <si>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</si>
  <si>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</si>
  <si>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</si>
  <si>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</si>
  <si>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</si>
  <si>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</si>
  <si>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</si>
  <si>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</si>
  <si>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</si>
  <si>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</si>
  <si>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</si>
  <si>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</si>
  <si>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</si>
  <si>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</si>
  <si>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</si>
  <si>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</si>
  <si>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</si>
  <si>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</si>
  <si>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</si>
  <si>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</si>
  <si>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</si>
  <si>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</si>
  <si>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</si>
  <si>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</si>
  <si>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</si>
  <si>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</si>
  <si>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</si>
  <si>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</si>
  <si>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</si>
  <si>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</si>
  <si>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</si>
  <si>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</si>
  <si>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</si>
  <si>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</si>
  <si>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</si>
  <si>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</si>
  <si>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</si>
  <si>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</si>
  <si>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</si>
  <si>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</si>
  <si>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</si>
  <si>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</si>
  <si>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</si>
  <si>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</si>
  <si>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</si>
  <si>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</si>
  <si>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</si>
  <si>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</si>
  <si>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</si>
  <si>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</si>
  <si>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</si>
  <si>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</si>
  <si>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</si>
  <si>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</si>
  <si>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</si>
  <si>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</si>
  <si>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</si>
  <si>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</si>
  <si>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</si>
  <si>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</si>
  <si>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</si>
  <si>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</si>
  <si>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</si>
  <si>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</si>
  <si>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</si>
  <si>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</si>
  <si>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</si>
  <si>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</si>
  <si>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</si>
  <si>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</si>
  <si>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</si>
  <si>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</si>
  <si>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</si>
  <si>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</si>
  <si>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</si>
  <si>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</si>
  <si>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</si>
  <si>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</si>
  <si>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</si>
  <si>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</si>
  <si>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</si>
  <si>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</si>
  <si>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</si>
  <si>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</si>
  <si>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</si>
  <si>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</si>
  <si>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</si>
  <si>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</si>
  <si>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</si>
  <si>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</si>
  <si>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</si>
  <si>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</si>
  <si>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</si>
  <si>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</si>
  <si>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</si>
  <si>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</si>
  <si>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</si>
  <si>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</si>
  <si>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</si>
  <si>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</si>
  <si>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</si>
  <si>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</si>
  <si>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</si>
  <si>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</si>
  <si>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</si>
  <si>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</si>
  <si>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</si>
  <si>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</si>
  <si>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</si>
  <si>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</si>
  <si>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</si>
  <si>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</si>
  <si>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</si>
  <si>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</si>
  <si>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</si>
  <si>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</si>
  <si>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</si>
  <si>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</si>
  <si>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</si>
  <si>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</si>
  <si>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</si>
  <si>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</si>
  <si>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</si>
  <si>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</si>
  <si>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</si>
  <si>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</si>
  <si>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</si>
  <si>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</si>
  <si>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</si>
  <si>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</si>
  <si>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</si>
  <si>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</si>
  <si>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</si>
  <si>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</si>
  <si>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</si>
  <si>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</si>
  <si>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</si>
  <si>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</si>
  <si>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</si>
  <si>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</si>
  <si>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</si>
  <si>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</si>
  <si>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</si>
  <si>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</si>
  <si>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</si>
  <si>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</si>
  <si>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</si>
  <si>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</si>
  <si>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</si>
  <si>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</si>
  <si>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</si>
  <si>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</si>
  <si>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</si>
  <si>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</si>
  <si>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</si>
  <si>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</si>
  <si>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</si>
  <si>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</si>
  <si>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</si>
  <si>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</si>
  <si>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</si>
  <si>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</si>
  <si>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</si>
  <si>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</si>
  <si>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</si>
  <si>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</si>
  <si>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</si>
  <si>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</si>
  <si>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</si>
  <si>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</si>
  <si>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</si>
  <si>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</si>
  <si>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</si>
  <si>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</si>
  <si>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</si>
  <si>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</si>
  <si>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</si>
  <si>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</si>
  <si>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</si>
  <si>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</si>
  <si>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</si>
  <si>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</si>
  <si>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</si>
  <si>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</si>
  <si>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</si>
  <si>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</si>
  <si>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</si>
  <si>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</si>
  <si>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</si>
  <si>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</si>
  <si>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</si>
  <si>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</si>
  <si>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</si>
  <si>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</si>
  <si>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</si>
  <si>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</si>
  <si>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</si>
  <si>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</si>
  <si>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</si>
  <si>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</si>
  <si>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</si>
  <si>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</si>
  <si>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</si>
  <si>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</si>
  <si>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</si>
  <si>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</si>
  <si>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</si>
  <si>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</si>
  <si>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</si>
  <si>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</si>
  <si>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</si>
  <si>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</si>
  <si>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</si>
  <si>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</si>
  <si>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</si>
  <si>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</si>
  <si>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</si>
  <si>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</si>
  <si>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</si>
  <si>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</si>
  <si>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</si>
  <si>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</si>
  <si>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</si>
  <si>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</si>
  <si>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</si>
  <si>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</si>
  <si>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</si>
  <si>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</si>
  <si>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</si>
  <si>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</si>
  <si>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</si>
  <si>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</si>
  <si>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</si>
  <si>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</si>
  <si>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</si>
  <si>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</si>
  <si>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</si>
  <si>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</si>
  <si>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</si>
  <si>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</si>
  <si>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</si>
  <si>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</si>
  <si>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</si>
  <si>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</si>
  <si>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</si>
  <si>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</si>
  <si>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</si>
  <si>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</si>
  <si>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</si>
  <si>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</si>
  <si>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</si>
  <si>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</si>
  <si>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</si>
  <si>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</si>
  <si>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</si>
  <si>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</si>
  <si>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</si>
  <si>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</si>
  <si>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</si>
  <si>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</si>
  <si>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</si>
  <si>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</si>
  <si>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</si>
  <si>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</si>
  <si>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</si>
  <si>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</si>
  <si>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</si>
  <si>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</si>
  <si>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</si>
  <si>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</si>
  <si>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</si>
  <si>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</si>
  <si>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</si>
  <si>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</si>
  <si>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</si>
  <si>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</si>
  <si>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</si>
  <si>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</si>
  <si>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</si>
  <si>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</si>
  <si>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</si>
  <si>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</si>
  <si>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</si>
  <si>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</si>
  <si>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</si>
  <si>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</si>
  <si>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</si>
  <si>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</si>
  <si>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</si>
  <si>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</si>
  <si>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</si>
  <si>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</si>
  <si>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</si>
  <si>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</si>
  <si>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</si>
  <si>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</si>
  <si>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</si>
  <si>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</si>
  <si>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</si>
  <si>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</si>
  <si>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</si>
  <si>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</si>
  <si>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</si>
  <si>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</si>
  <si>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</si>
  <si>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</si>
  <si>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</si>
  <si>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</si>
  <si>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</si>
  <si>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</si>
  <si>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</si>
  <si>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</si>
  <si>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</si>
  <si>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</si>
  <si>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</si>
  <si>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</si>
  <si>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</si>
  <si>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</si>
  <si>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</si>
  <si>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</si>
  <si>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</si>
  <si>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</si>
  <si>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</si>
  <si>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</si>
  <si>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</si>
  <si>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</si>
  <si>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</si>
  <si>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</si>
  <si>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</si>
  <si>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</si>
  <si>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</si>
  <si>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</si>
  <si>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</si>
  <si>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</si>
  <si>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</si>
  <si>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</si>
  <si>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</si>
  <si>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</si>
  <si>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</si>
  <si>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</si>
  <si>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</si>
  <si>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</si>
  <si>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</si>
  <si>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</si>
  <si>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</si>
  <si>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</si>
  <si>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</si>
  <si>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</si>
  <si>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</si>
  <si>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</si>
  <si>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</si>
  <si>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</si>
  <si>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</si>
  <si>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</si>
  <si>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</si>
  <si>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</si>
  <si>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</si>
  <si>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</si>
  <si>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</si>
  <si>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</si>
  <si>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</si>
  <si>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</si>
  <si>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</si>
  <si>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</si>
  <si>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</si>
  <si>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</si>
  <si>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</si>
  <si>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</si>
  <si>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</si>
  <si>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</si>
  <si>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</si>
  <si>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</si>
  <si>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</si>
  <si>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</si>
  <si>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</si>
  <si>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</si>
  <si>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</si>
  <si>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</si>
  <si>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</si>
  <si>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</si>
  <si>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</si>
  <si>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</si>
  <si>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</si>
  <si>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</si>
  <si>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</si>
  <si>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</si>
  <si>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</si>
  <si>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</si>
  <si>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</si>
  <si>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</si>
  <si>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</si>
  <si>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</si>
  <si>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</si>
  <si>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</si>
  <si>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</si>
  <si>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</si>
  <si>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</si>
  <si>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</si>
  <si>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</si>
  <si>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</si>
  <si>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</si>
  <si>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</si>
  <si>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</si>
  <si>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</si>
  <si>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</si>
  <si>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</si>
  <si>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</si>
  <si>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</si>
  <si>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</si>
  <si>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</si>
  <si>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</si>
  <si>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</si>
  <si>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</si>
  <si>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</si>
  <si>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</si>
  <si>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</si>
  <si>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</si>
  <si>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</si>
  <si>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</si>
  <si>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</si>
  <si>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</si>
  <si>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</si>
  <si>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</si>
  <si>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</si>
  <si>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</si>
  <si>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</si>
  <si>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</si>
  <si>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</si>
  <si>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</si>
  <si>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</si>
  <si>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</si>
  <si>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</si>
  <si>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</si>
  <si>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</si>
  <si>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</si>
  <si>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</si>
  <si>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</si>
  <si>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</si>
  <si>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</si>
  <si>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</si>
  <si>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</si>
  <si>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</si>
  <si>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</si>
  <si>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</si>
  <si>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</si>
  <si>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</si>
  <si>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</si>
  <si>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</si>
  <si>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</si>
  <si>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</si>
  <si>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</si>
  <si>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</si>
  <si>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</si>
  <si>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</si>
  <si>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</si>
  <si>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</si>
  <si>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</si>
  <si>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</si>
  <si>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</si>
  <si>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</si>
  <si>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</si>
  <si>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</si>
  <si>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</si>
  <si>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</si>
  <si>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</si>
  <si>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</si>
  <si>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</si>
  <si>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</si>
  <si>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</si>
  <si>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</si>
  <si>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</si>
  <si>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</si>
  <si>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</si>
  <si>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</si>
  <si>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</si>
  <si>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</si>
  <si>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</si>
  <si>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</si>
  <si>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</si>
  <si>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</si>
  <si>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</si>
  <si>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</si>
  <si>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</si>
  <si>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</si>
  <si>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</si>
  <si>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</si>
  <si>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</si>
  <si>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</si>
  <si>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</si>
  <si>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</si>
  <si>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</si>
  <si>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</si>
  <si>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</si>
  <si>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</si>
  <si>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</si>
  <si>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</si>
  <si>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</si>
  <si>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</si>
  <si>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</si>
  <si>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</si>
  <si>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</si>
  <si>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</si>
  <si>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</si>
  <si>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</si>
  <si>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</si>
  <si>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</si>
  <si>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</si>
  <si>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</si>
  <si>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</si>
  <si>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</si>
  <si>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</si>
  <si>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</si>
  <si>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</si>
  <si>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</si>
  <si>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</si>
  <si>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</si>
  <si>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</si>
  <si>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</si>
  <si>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</si>
  <si>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</si>
  <si>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</si>
  <si>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</si>
  <si>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</si>
  <si>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</si>
  <si>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</si>
  <si>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</si>
  <si>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</si>
  <si>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</si>
  <si>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</si>
  <si>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</si>
  <si>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</si>
  <si>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</si>
  <si>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</si>
  <si>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</si>
  <si>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</si>
  <si>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</si>
  <si>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</si>
  <si>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</si>
  <si>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</si>
  <si>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</si>
  <si>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</si>
  <si>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</si>
  <si>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</si>
  <si>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</si>
  <si>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</si>
  <si>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</si>
  <si>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</si>
  <si>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</si>
  <si>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</si>
  <si>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</si>
  <si>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</si>
  <si>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</si>
  <si>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</si>
  <si>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</si>
  <si>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</si>
  <si>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</si>
  <si>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</si>
  <si>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</si>
  <si>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</si>
  <si>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</si>
  <si>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</si>
  <si>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</si>
  <si>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</si>
  <si>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</si>
  <si>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</si>
  <si>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</si>
  <si>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</si>
  <si>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</si>
  <si>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</si>
  <si>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</si>
  <si>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</si>
  <si>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</si>
  <si>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</si>
  <si>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</si>
  <si>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</si>
  <si>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</si>
  <si>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</si>
  <si>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</si>
  <si>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</si>
  <si>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</si>
  <si>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</si>
  <si>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</si>
  <si>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</si>
  <si>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</si>
  <si>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</si>
  <si>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</si>
  <si>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</si>
  <si>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</si>
  <si>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</si>
  <si>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</si>
  <si>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</si>
  <si>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</si>
  <si>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</si>
  <si>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</si>
  <si>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</si>
  <si>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</si>
  <si>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</si>
  <si>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</si>
  <si>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</si>
  <si>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</si>
  <si>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</si>
  <si>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</si>
  <si>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</si>
  <si>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</si>
  <si>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</si>
  <si>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</si>
  <si>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</si>
  <si>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</si>
  <si>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</si>
  <si>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</si>
  <si>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</si>
  <si>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</si>
  <si>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</si>
  <si>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</si>
  <si>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</si>
  <si>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</si>
  <si>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</si>
  <si>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</si>
  <si>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</si>
  <si>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</si>
  <si>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</si>
  <si>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</si>
  <si>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</si>
  <si>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</si>
  <si>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</si>
  <si>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</si>
  <si>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</si>
  <si>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</si>
  <si>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</si>
  <si>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</si>
  <si>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</si>
  <si>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</si>
  <si>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</si>
  <si>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</si>
  <si>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</si>
  <si>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</si>
  <si>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</si>
  <si>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</si>
  <si>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</si>
  <si>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</si>
  <si>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</si>
  <si>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</si>
  <si>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</si>
  <si>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</si>
  <si>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</si>
  <si>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</si>
  <si>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</si>
  <si>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</si>
  <si>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</si>
  <si>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</si>
  <si>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</si>
  <si>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</si>
  <si>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</si>
  <si>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</si>
  <si>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</si>
  <si>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</si>
  <si>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</si>
  <si>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</si>
  <si>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</si>
  <si>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</si>
  <si>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</si>
  <si>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</si>
  <si>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</si>
  <si>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</si>
  <si>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</si>
  <si>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</si>
  <si>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</si>
  <si>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</si>
  <si>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</si>
  <si>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</si>
  <si>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</si>
  <si>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</si>
  <si>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</si>
  <si>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</si>
  <si>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</si>
  <si>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</si>
  <si>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</si>
  <si>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</si>
  <si>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</si>
  <si>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</si>
  <si>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</si>
  <si>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</si>
  <si>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</si>
  <si>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</si>
  <si>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</si>
  <si>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</si>
  <si>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</si>
  <si>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</si>
  <si>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</si>
  <si>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</si>
  <si>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</si>
  <si>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</si>
  <si>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</si>
  <si>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</si>
  <si>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</si>
  <si>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</si>
  <si>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</si>
  <si>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</si>
  <si>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</si>
  <si>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</si>
  <si>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</si>
  <si>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</si>
  <si>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</si>
  <si>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</si>
  <si>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</si>
  <si>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</si>
  <si>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</si>
  <si>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</si>
  <si>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</si>
  <si>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</si>
  <si>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</si>
  <si>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</si>
  <si>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</si>
  <si>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</si>
  <si>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</si>
  <si>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</si>
  <si>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</si>
  <si>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</si>
  <si>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</si>
  <si>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</si>
  <si>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</si>
  <si>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</si>
  <si>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</si>
  <si>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</si>
  <si>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</si>
  <si>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</si>
  <si>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</si>
  <si>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</si>
  <si>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</si>
  <si>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</si>
  <si>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</si>
  <si>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</si>
  <si>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</si>
  <si>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</si>
  <si>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</si>
  <si>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</si>
  <si>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</si>
  <si>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</si>
  <si>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</si>
  <si>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</si>
  <si>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</si>
  <si>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</si>
  <si>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</si>
  <si>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</si>
  <si>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</si>
  <si>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</si>
  <si>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</si>
  <si>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</si>
  <si>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</si>
  <si>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</si>
  <si>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</si>
  <si>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</si>
  <si>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</si>
  <si>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</si>
  <si>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</si>
  <si>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</si>
  <si>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</si>
  <si>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</si>
  <si>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</si>
  <si>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</si>
  <si>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</si>
  <si>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</si>
  <si>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</si>
  <si>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</si>
  <si>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</si>
  <si>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</si>
  <si>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</si>
  <si>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</si>
  <si>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</si>
  <si>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</si>
  <si>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</si>
  <si>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</si>
  <si>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</si>
  <si>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</si>
  <si>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</si>
  <si>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</si>
  <si>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</si>
  <si>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</si>
  <si>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</si>
  <si>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</si>
  <si>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</si>
  <si>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</si>
  <si>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</si>
  <si>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</si>
  <si>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</si>
  <si>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</si>
  <si>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</si>
  <si>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</si>
  <si>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</si>
  <si>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</si>
  <si>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</si>
  <si>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</si>
  <si>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</si>
  <si>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</si>
  <si>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</si>
  <si>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</si>
  <si>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</si>
  <si>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</si>
  <si>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</si>
  <si>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</si>
  <si>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</si>
  <si>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</si>
  <si>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</si>
  <si>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</si>
  <si>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</si>
  <si>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</si>
  <si>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</si>
  <si>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</si>
  <si>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</si>
  <si>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</si>
  <si>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</si>
  <si>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</si>
  <si>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</si>
  <si>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</si>
  <si>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</si>
  <si>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</si>
  <si>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</si>
  <si>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</si>
  <si>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</si>
  <si>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</si>
  <si>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</si>
  <si>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</si>
  <si>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</si>
  <si>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</si>
  <si>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</si>
  <si>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</si>
  <si>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</si>
  <si>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</si>
  <si>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</si>
  <si>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</si>
  <si>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</si>
  <si>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</si>
  <si>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</si>
  <si>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</si>
  <si>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</si>
  <si>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</si>
  <si>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</si>
  <si>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</si>
  <si>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</si>
  <si>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</si>
  <si>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</si>
  <si>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</si>
  <si>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</si>
  <si>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</si>
  <si>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</si>
  <si>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</si>
  <si>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</si>
  <si>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</si>
  <si>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</si>
  <si>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</si>
  <si>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</si>
  <si>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</si>
  <si>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</si>
  <si>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</si>
  <si>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</si>
  <si>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</si>
  <si>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</si>
  <si>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</si>
  <si>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</si>
  <si>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</si>
  <si>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</si>
  <si>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</si>
  <si>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</si>
  <si>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</si>
  <si>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</si>
  <si>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</si>
  <si>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</si>
  <si>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</si>
  <si>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</si>
  <si>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</si>
  <si>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</si>
  <si>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</si>
  <si>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</si>
  <si>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</si>
  <si>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</si>
  <si>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</si>
  <si>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</si>
  <si>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</si>
  <si>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</si>
  <si>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</si>
  <si>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</si>
  <si>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</si>
  <si>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</si>
  <si>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</si>
  <si>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</si>
  <si>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</si>
  <si>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</si>
  <si>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</si>
  <si>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</si>
  <si>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</si>
  <si>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</si>
  <si>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</si>
  <si>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</si>
  <si>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</si>
  <si>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</si>
  <si>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</si>
  <si>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</si>
  <si>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</si>
  <si>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</si>
  <si>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</si>
  <si>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</si>
  <si>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</si>
  <si>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</si>
  <si>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</si>
  <si>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</si>
  <si>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</si>
  <si>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</si>
  <si>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</si>
  <si>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</si>
  <si>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</si>
  <si>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</si>
  <si>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</si>
  <si>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</si>
  <si>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</si>
  <si>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</si>
  <si>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</si>
  <si>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</si>
  <si>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</si>
  <si>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</si>
  <si>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</si>
  <si>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</si>
  <si>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</si>
  <si>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</si>
  <si>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</si>
  <si>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</si>
  <si>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</si>
  <si>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</si>
  <si>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</si>
  <si>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</si>
  <si>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</si>
  <si>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</si>
  <si>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</si>
  <si>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</si>
  <si>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</si>
  <si>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</si>
  <si>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</si>
  <si>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</si>
  <si>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</si>
  <si>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</si>
  <si>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</si>
  <si>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</si>
  <si>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</si>
  <si>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</si>
  <si>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</si>
  <si>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</si>
  <si>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</si>
  <si>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</si>
  <si>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</si>
  <si>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</si>
  <si>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</si>
  <si>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</si>
  <si>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</si>
  <si>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</si>
  <si>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</si>
  <si>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</si>
  <si>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</si>
  <si>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</si>
  <si>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</si>
  <si>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</si>
  <si>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</si>
  <si>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</si>
  <si>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</si>
  <si>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</si>
  <si>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</si>
  <si>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</si>
  <si>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</si>
  <si>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</si>
  <si>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</si>
  <si>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</si>
  <si>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</si>
  <si>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</si>
  <si>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</si>
  <si>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</si>
  <si>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</si>
  <si>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</si>
  <si>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</si>
  <si>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</si>
  <si>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</si>
  <si>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</si>
  <si>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</si>
  <si>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</si>
  <si>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</si>
  <si>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</si>
  <si>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</si>
  <si>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</si>
  <si>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</si>
  <si>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</si>
  <si>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</si>
  <si>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</si>
  <si>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</si>
  <si>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</si>
  <si>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</si>
  <si>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</si>
  <si>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</si>
  <si>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</si>
  <si>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</si>
  <si>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</si>
  <si>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</si>
  <si>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</si>
  <si>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</si>
  <si>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</si>
  <si>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</si>
  <si>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</si>
  <si>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</si>
  <si>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</si>
  <si>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</si>
  <si>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</si>
  <si>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</si>
  <si>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</si>
  <si>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</si>
  <si>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</si>
  <si>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</si>
  <si>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</si>
  <si>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</si>
  <si>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</si>
  <si>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</si>
  <si>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</si>
  <si>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</si>
  <si>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</si>
  <si>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</si>
  <si>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</si>
  <si>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</si>
  <si>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</si>
  <si>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</si>
  <si>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</si>
  <si>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</si>
  <si>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</si>
  <si>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</si>
  <si>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</si>
  <si>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</si>
  <si>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</si>
  <si>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</si>
  <si>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</si>
  <si>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</si>
  <si>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</si>
  <si>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</si>
  <si>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</si>
  <si>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</si>
  <si>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</si>
  <si>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</si>
  <si>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</si>
  <si>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</si>
  <si>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</si>
  <si>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</si>
  <si>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</si>
  <si>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</si>
  <si>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</si>
  <si>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</si>
  <si>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</si>
  <si>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</si>
  <si>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</si>
  <si>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</si>
  <si>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</si>
  <si>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</si>
  <si>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</si>
  <si>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</si>
  <si>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</si>
  <si>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</si>
  <si>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</si>
  <si>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</si>
  <si>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</si>
  <si>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</si>
  <si>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</si>
  <si>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</si>
  <si>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</si>
  <si>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</si>
  <si>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</si>
  <si>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</si>
  <si>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</si>
  <si>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</si>
  <si>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</si>
  <si>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</si>
  <si>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</si>
  <si>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</si>
  <si>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</si>
  <si>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</si>
  <si>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</si>
  <si>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</si>
  <si>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</si>
  <si>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</si>
  <si>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</si>
  <si>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</si>
  <si>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</si>
  <si>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</si>
  <si>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</si>
  <si>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</si>
  <si>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</si>
  <si>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</si>
  <si>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</si>
  <si>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</si>
  <si>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</si>
  <si>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</si>
  <si>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</si>
  <si>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</si>
  <si>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</si>
  <si>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</si>
  <si>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</si>
  <si>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</si>
  <si>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</si>
  <si>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</si>
  <si>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</si>
  <si>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</si>
  <si>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</si>
  <si>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</si>
  <si>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</si>
  <si>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</si>
  <si>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</si>
  <si>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</si>
  <si>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</si>
  <si>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</si>
  <si>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</si>
  <si>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</si>
  <si>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</si>
  <si>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</si>
  <si>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</si>
  <si>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</si>
  <si>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</si>
  <si>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</si>
  <si>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</si>
  <si>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</si>
  <si>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</si>
  <si>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</si>
  <si>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</si>
  <si>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</si>
  <si>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</si>
  <si>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</si>
  <si>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</si>
  <si>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</si>
  <si>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</si>
  <si>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</si>
  <si>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</si>
  <si>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</si>
  <si>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</si>
  <si>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</si>
  <si>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</si>
  <si>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</si>
  <si>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</si>
  <si>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</si>
  <si>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</si>
  <si>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</si>
  <si>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</si>
  <si>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</si>
  <si>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</si>
  <si>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</si>
  <si>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</si>
  <si>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</si>
  <si>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</si>
  <si>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</si>
  <si>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</si>
  <si>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</si>
  <si>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</si>
  <si>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</si>
  <si>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</si>
  <si>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</si>
  <si>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</si>
  <si>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</si>
  <si>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</si>
  <si>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</si>
  <si>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</si>
  <si>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</si>
  <si>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</si>
  <si>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</si>
  <si>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</si>
  <si>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</si>
  <si>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</si>
  <si>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</si>
  <si>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</si>
  <si>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</si>
  <si>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</si>
  <si>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</si>
  <si>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</si>
  <si>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</si>
  <si>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</si>
  <si>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</si>
  <si>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</si>
  <si>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</si>
  <si>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</si>
  <si>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</si>
  <si>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</si>
  <si>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</si>
  <si>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</si>
  <si>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</si>
  <si>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</si>
  <si>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</si>
  <si>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</si>
  <si>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</si>
  <si>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</si>
  <si>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</si>
  <si>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</si>
  <si>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</si>
  <si>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</si>
  <si>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</si>
  <si>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</si>
  <si>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</si>
  <si>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</si>
  <si>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</si>
  <si>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</si>
  <si>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</si>
  <si>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</si>
  <si>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</si>
  <si>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</si>
  <si>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</si>
  <si>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</si>
  <si>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</si>
  <si>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</si>
  <si>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</si>
  <si>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</si>
  <si>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</si>
  <si>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</si>
  <si>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</si>
  <si>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</si>
  <si>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</si>
  <si>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</si>
  <si>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</si>
  <si>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</si>
  <si>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</si>
  <si>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</si>
  <si>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</si>
  <si>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</si>
  <si>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</si>
  <si>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</si>
  <si>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</si>
  <si>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</si>
  <si>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</si>
  <si>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</si>
  <si>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</si>
  <si>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</si>
  <si>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</si>
  <si>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</si>
  <si>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</si>
  <si>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</si>
  <si>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</si>
  <si>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</si>
  <si>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</si>
  <si>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</si>
  <si>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</si>
  <si>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</si>
  <si>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</si>
  <si>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</si>
  <si>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</si>
  <si>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</si>
  <si>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</si>
  <si>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</si>
  <si>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</si>
  <si>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</si>
  <si>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</si>
  <si>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</si>
  <si>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</si>
  <si>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</si>
  <si>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</si>
  <si>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</si>
  <si>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</si>
  <si>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</si>
  <si>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</si>
  <si>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</si>
  <si>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</si>
  <si>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</si>
  <si>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</si>
  <si>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</si>
  <si>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</si>
  <si>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</si>
  <si>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</si>
  <si>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</si>
  <si>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</si>
  <si>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</si>
  <si>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</si>
  <si>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</si>
  <si>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</si>
  <si>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</si>
  <si>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</si>
  <si>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</si>
  <si>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</si>
  <si>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</si>
  <si>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</si>
  <si>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</si>
  <si>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</si>
  <si>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</si>
  <si>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</si>
  <si>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</si>
  <si>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</si>
  <si>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</si>
  <si>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</si>
  <si>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</si>
  <si>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</si>
  <si>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</si>
  <si>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</si>
  <si>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</si>
  <si>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</si>
  <si>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</si>
  <si>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</si>
  <si>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</si>
  <si>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</si>
  <si>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</si>
  <si>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</si>
  <si>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</si>
  <si>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</si>
  <si>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</si>
  <si>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</si>
  <si>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</si>
  <si>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</si>
  <si>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</si>
  <si>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</si>
  <si>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</si>
  <si>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</si>
  <si>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</si>
  <si>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</si>
  <si>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</si>
  <si>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</si>
  <si>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</si>
  <si>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</si>
  <si>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</si>
  <si>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</si>
  <si>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</si>
  <si>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</si>
  <si>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</si>
  <si>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</si>
  <si>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</si>
  <si>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</si>
  <si>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</si>
  <si>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</si>
  <si>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</si>
  <si>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</si>
  <si>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</si>
  <si>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</si>
  <si>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</si>
  <si>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</si>
  <si>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</si>
  <si>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</si>
  <si>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</si>
  <si>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</si>
  <si>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</si>
  <si>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</si>
  <si>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</si>
  <si>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</si>
  <si>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</si>
  <si>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</si>
  <si>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</si>
  <si>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</si>
  <si>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</si>
  <si>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</si>
  <si>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</si>
  <si>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</si>
  <si>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</si>
  <si>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</si>
  <si>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</si>
  <si>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</si>
  <si>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</si>
  <si>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</si>
  <si>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</si>
  <si>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</si>
  <si>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</si>
  <si>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</si>
  <si>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</si>
  <si>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</si>
  <si>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</si>
  <si>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</si>
  <si>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</si>
  <si>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</si>
  <si>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</si>
  <si>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</si>
  <si>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</si>
  <si>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</si>
  <si>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</si>
  <si>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</si>
  <si>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</si>
  <si>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</si>
  <si>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</si>
  <si>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</si>
  <si>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</si>
  <si>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</si>
  <si>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</si>
  <si>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</si>
  <si>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</si>
  <si>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</si>
  <si>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</si>
  <si>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</si>
  <si>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</si>
  <si>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</si>
  <si>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</si>
  <si>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</si>
  <si>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</si>
  <si>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</si>
  <si>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</si>
  <si>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</si>
  <si>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</si>
  <si>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</si>
  <si>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</si>
  <si>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</si>
  <si>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</si>
  <si>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</si>
  <si>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</si>
  <si>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</si>
  <si>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</si>
  <si>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</si>
  <si>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</si>
  <si>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</si>
  <si>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</si>
  <si>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</si>
  <si>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</si>
  <si>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</si>
  <si>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</si>
  <si>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</si>
  <si>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</si>
  <si>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</si>
  <si>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</si>
  <si>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</si>
  <si>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</si>
  <si>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</si>
  <si>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</si>
  <si>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</si>
  <si>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</si>
  <si>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</si>
  <si>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</si>
  <si>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</si>
  <si>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</si>
  <si>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</si>
  <si>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</si>
  <si>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</si>
  <si>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</si>
  <si>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</si>
  <si>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</si>
  <si>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</si>
  <si>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</si>
  <si>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</si>
  <si>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</si>
  <si>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</si>
  <si>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</si>
  <si>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</si>
  <si>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</si>
  <si>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</si>
  <si>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</si>
  <si>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</si>
  <si>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</si>
  <si>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</si>
  <si>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</si>
  <si>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</si>
  <si>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</si>
  <si>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</si>
  <si>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</si>
  <si>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</si>
  <si>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</si>
  <si>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</si>
  <si>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</si>
  <si>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</si>
  <si>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</si>
  <si>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</si>
  <si>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</si>
  <si>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</si>
  <si>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</si>
  <si>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</si>
  <si>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</si>
  <si>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</si>
  <si>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</si>
  <si>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</si>
  <si>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</si>
  <si>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</si>
  <si>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</si>
  <si>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</si>
  <si>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</si>
  <si>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</si>
  <si>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</si>
  <si>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</si>
  <si>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</si>
  <si>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</si>
  <si>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</si>
  <si>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</si>
  <si>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</si>
  <si>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</si>
  <si>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</si>
  <si>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</si>
  <si>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</si>
  <si>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</si>
  <si>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</si>
  <si>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</si>
  <si>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</si>
  <si>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</si>
  <si>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</si>
  <si>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</si>
  <si>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</si>
  <si>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</si>
  <si>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</si>
  <si>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</si>
  <si>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</si>
  <si>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</si>
  <si>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</si>
  <si>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</si>
  <si>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</si>
  <si>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</si>
  <si>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</si>
  <si>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</si>
  <si>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</si>
  <si>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</si>
  <si>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</si>
  <si>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</si>
  <si>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</si>
  <si>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</si>
  <si>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</si>
  <si>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</si>
  <si>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</si>
  <si>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</si>
  <si>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</si>
  <si>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</si>
  <si>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</si>
  <si>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</si>
  <si>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</si>
  <si>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</si>
  <si>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</si>
  <si>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</si>
  <si>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</si>
  <si>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</si>
  <si>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</si>
  <si>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</si>
  <si>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</si>
  <si>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</si>
  <si>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</si>
  <si>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</si>
  <si>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</si>
  <si>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</si>
  <si>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</si>
  <si>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</si>
  <si>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</si>
  <si>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</si>
  <si>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</si>
  <si>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</si>
  <si>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</si>
  <si>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</si>
  <si>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</si>
  <si>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</si>
  <si>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</si>
  <si>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</si>
  <si>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</si>
  <si>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</si>
  <si>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</si>
  <si>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</si>
  <si>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</si>
  <si>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</si>
  <si>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</si>
  <si>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</si>
  <si>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</si>
  <si>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</si>
  <si>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</si>
  <si>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</si>
  <si>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</si>
  <si>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</si>
  <si>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</si>
  <si>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</si>
  <si>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</si>
  <si>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</si>
  <si>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</si>
  <si>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</si>
  <si>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</si>
  <si>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</si>
  <si>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</si>
  <si>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</si>
  <si>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</si>
  <si>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</si>
  <si>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</si>
  <si>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</si>
  <si>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</si>
  <si>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</si>
  <si>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</si>
  <si>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</si>
  <si>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</si>
  <si>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</si>
  <si>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</si>
  <si>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</si>
  <si>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</si>
  <si>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</si>
  <si>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</si>
  <si>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</si>
  <si>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</si>
  <si>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</si>
  <si>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</si>
  <si>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</si>
  <si>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</si>
  <si>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</si>
  <si>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</si>
  <si>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</si>
  <si>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</si>
  <si>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</si>
  <si>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</si>
  <si>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</si>
  <si>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</si>
  <si>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</si>
  <si>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</si>
  <si>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</si>
  <si>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</si>
  <si>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</si>
  <si>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</si>
  <si>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</si>
  <si>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</si>
  <si>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</si>
  <si>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</si>
  <si>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</si>
  <si>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</si>
  <si>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</si>
  <si>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</si>
  <si>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</si>
  <si>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</si>
  <si>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</si>
  <si>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</si>
  <si>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</si>
  <si>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</si>
  <si>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</si>
  <si>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</si>
  <si>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</si>
  <si>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</si>
  <si>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</si>
  <si>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</si>
  <si>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</si>
  <si>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</si>
  <si>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</si>
  <si>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</si>
  <si>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</si>
  <si>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</si>
  <si>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</si>
  <si>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</si>
  <si>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</si>
  <si>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</si>
  <si>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</si>
  <si>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</si>
  <si>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</si>
  <si>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</si>
  <si>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</si>
  <si>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</si>
  <si>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</si>
  <si>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</si>
  <si>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</si>
  <si>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</si>
  <si>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</si>
  <si>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</si>
  <si>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</si>
  <si>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</si>
  <si>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</si>
  <si>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</si>
  <si>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</si>
  <si>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</si>
  <si>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</si>
  <si>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</si>
  <si>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</si>
  <si>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</si>
  <si>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</si>
  <si>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</si>
  <si>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</si>
  <si>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</si>
  <si>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</si>
  <si>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</si>
  <si>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</si>
  <si>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</si>
  <si>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</si>
  <si>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</si>
  <si>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</si>
  <si>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</si>
  <si>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</si>
  <si>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</si>
  <si>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</si>
  <si>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</si>
  <si>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</si>
  <si>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</si>
  <si>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</si>
  <si>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</si>
  <si>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</si>
  <si>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</si>
  <si>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</si>
  <si>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</si>
  <si>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</si>
  <si>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</si>
  <si>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</si>
  <si>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</si>
  <si>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</si>
  <si>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</si>
  <si>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</si>
  <si>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</si>
  <si>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</si>
  <si>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</si>
  <si>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</si>
  <si>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</si>
  <si>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</si>
  <si>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</si>
  <si>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</si>
  <si>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</si>
  <si>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</si>
  <si>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</si>
  <si>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</si>
  <si>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</si>
  <si>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</si>
  <si>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</si>
  <si>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</si>
  <si>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</si>
  <si>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</si>
  <si>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</si>
  <si>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</si>
  <si>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</si>
  <si>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</si>
  <si>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</si>
  <si>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</si>
  <si>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</si>
  <si>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</si>
  <si>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</si>
  <si>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</si>
  <si>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</si>
  <si>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</si>
  <si>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</si>
  <si>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</si>
  <si>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</si>
  <si>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</si>
  <si>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</si>
  <si>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</si>
  <si>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</si>
  <si>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</si>
  <si>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</si>
  <si>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</si>
  <si>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</si>
  <si>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</si>
  <si>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</si>
  <si>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</si>
  <si>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</si>
  <si>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</si>
  <si>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</si>
  <si>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</si>
  <si>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</si>
  <si>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</si>
  <si>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</si>
  <si>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</si>
  <si>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</si>
  <si>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</si>
  <si>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</si>
  <si>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</si>
  <si>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</si>
  <si>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</si>
  <si>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</si>
  <si>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</si>
  <si>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</si>
  <si>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</si>
  <si>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</si>
  <si>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</si>
  <si>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</si>
  <si>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</si>
  <si>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</si>
  <si>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</si>
  <si>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</si>
  <si>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</si>
  <si>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</si>
  <si>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</si>
  <si>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</si>
  <si>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</si>
  <si>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</si>
  <si>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</si>
  <si>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</si>
  <si>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</si>
  <si>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</si>
  <si>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</si>
  <si>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</si>
  <si>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</si>
  <si>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</si>
  <si>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</si>
  <si>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</si>
  <si>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</si>
  <si>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</si>
  <si>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</si>
  <si>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</si>
  <si>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</si>
  <si>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</si>
  <si>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</si>
  <si>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</si>
  <si>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</si>
  <si>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</si>
  <si>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</si>
  <si>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</si>
  <si>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</si>
  <si>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</si>
  <si>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</si>
  <si>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</si>
  <si>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</si>
  <si>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</si>
  <si>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</si>
  <si>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</si>
  <si>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</si>
  <si>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</si>
  <si>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</si>
  <si>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</si>
  <si>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</si>
  <si>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</si>
  <si>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</si>
  <si>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</si>
  <si>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</si>
  <si>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</si>
  <si>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</si>
  <si>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</si>
  <si>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</si>
  <si>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</si>
  <si>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</si>
  <si>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</si>
  <si>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</si>
  <si>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</si>
  <si>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</si>
  <si>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</si>
  <si>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</si>
  <si>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</si>
  <si>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</si>
  <si>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</si>
  <si>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</si>
  <si>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</si>
  <si>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</si>
  <si>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</si>
  <si>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</si>
  <si>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</si>
  <si>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</si>
  <si>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</si>
  <si>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</si>
  <si>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</si>
  <si>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</si>
  <si>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</si>
  <si>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</si>
  <si>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</si>
  <si>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</si>
  <si>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</si>
  <si>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</si>
  <si>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</si>
  <si>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</si>
  <si>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</si>
  <si>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</si>
  <si>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</si>
  <si>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</si>
  <si>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</si>
  <si>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</si>
  <si>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</si>
  <si>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</si>
  <si>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</si>
  <si>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</si>
  <si>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</si>
  <si>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</si>
  <si>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</si>
  <si>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</si>
  <si>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</si>
  <si>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</si>
  <si>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</si>
  <si>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</si>
  <si>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</si>
  <si>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</si>
  <si>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</si>
  <si>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</si>
  <si>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</si>
  <si>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</si>
  <si>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</si>
  <si>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</si>
  <si>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</si>
  <si>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</si>
  <si>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</si>
  <si>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</si>
  <si>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</si>
  <si>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</si>
  <si>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</si>
  <si>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</si>
  <si>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</si>
  <si>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</si>
  <si>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</si>
  <si>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</si>
  <si>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</si>
  <si>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</si>
  <si>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</si>
  <si>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</si>
  <si>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</si>
  <si>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</si>
  <si>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</si>
  <si>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</si>
  <si>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</si>
  <si>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</si>
  <si>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</si>
  <si>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</si>
  <si>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</si>
  <si>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</si>
  <si>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</si>
  <si>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</si>
  <si>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</si>
  <si>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</si>
  <si>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</si>
  <si>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</si>
  <si>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</si>
  <si>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</si>
  <si>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</si>
  <si>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</si>
  <si>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</si>
  <si>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</si>
  <si>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</si>
  <si>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</si>
  <si>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</si>
  <si>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</si>
  <si>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</si>
  <si>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</si>
  <si>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</si>
  <si>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</si>
  <si>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</si>
  <si>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</si>
  <si>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</si>
  <si>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</si>
  <si>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</si>
  <si>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</si>
  <si>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</si>
  <si>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</si>
  <si>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</si>
  <si>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</si>
  <si>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</si>
  <si>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</si>
  <si>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</si>
  <si>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</si>
  <si>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</si>
  <si>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</si>
  <si>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</si>
  <si>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</si>
  <si>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</si>
  <si>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</si>
  <si>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</si>
  <si>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</si>
  <si>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</si>
  <si>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</si>
  <si>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</si>
  <si>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</si>
  <si>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</si>
  <si>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</si>
  <si>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</si>
  <si>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</si>
  <si>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</si>
  <si>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</si>
  <si>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</si>
  <si>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</si>
  <si>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</si>
  <si>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</si>
  <si>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</si>
  <si>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</si>
  <si>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</si>
  <si>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</si>
  <si>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</si>
  <si>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</si>
  <si>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</si>
  <si>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</si>
  <si>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</si>
  <si>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</si>
  <si>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</si>
  <si>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</si>
  <si>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</si>
  <si>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</si>
  <si>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</si>
  <si>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</si>
  <si>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</si>
  <si>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</si>
  <si>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</si>
  <si>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</si>
  <si>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</si>
  <si>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</si>
  <si>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</si>
  <si>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</si>
  <si>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</si>
  <si>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</si>
  <si>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</si>
  <si>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</si>
  <si>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</si>
  <si>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</si>
  <si>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</si>
  <si>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</si>
  <si>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</si>
  <si>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</si>
  <si>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</si>
  <si>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</si>
  <si>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</si>
  <si>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</si>
  <si>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</si>
  <si>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</si>
  <si>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</si>
  <si>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</si>
  <si>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</si>
  <si>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</si>
  <si>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</si>
  <si>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</si>
  <si>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</si>
  <si>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</si>
  <si>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</si>
  <si>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</si>
  <si>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</si>
  <si>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</si>
  <si>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</si>
  <si>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</si>
  <si>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</si>
  <si>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</si>
  <si>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</si>
  <si>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</si>
  <si>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</si>
  <si>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</si>
  <si>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</si>
  <si>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</si>
  <si>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</si>
  <si>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</si>
  <si>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</si>
  <si>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</si>
  <si>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</si>
  <si>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</si>
  <si>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</si>
  <si>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</si>
  <si>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</si>
  <si>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</si>
  <si>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</si>
  <si>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</si>
  <si>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</si>
  <si>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</si>
  <si>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</si>
  <si>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</si>
  <si>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</si>
  <si>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</si>
  <si>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</si>
  <si>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</si>
  <si>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</si>
  <si>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</si>
  <si>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</si>
  <si>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</si>
  <si>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</si>
  <si>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</si>
  <si>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</si>
  <si>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</si>
  <si>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</si>
  <si>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</si>
  <si>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</si>
  <si>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</si>
  <si>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</si>
  <si>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</si>
  <si>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</si>
  <si>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</si>
  <si>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</si>
  <si>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</si>
  <si>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</si>
  <si>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</si>
  <si>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</si>
  <si>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</si>
  <si>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</si>
  <si>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</si>
  <si>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</si>
  <si>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</si>
  <si>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</si>
  <si>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</si>
  <si>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</si>
  <si>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</si>
  <si>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</si>
  <si>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</si>
  <si>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</si>
  <si>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</si>
  <si>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</si>
  <si>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</si>
  <si>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</si>
  <si>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</si>
  <si>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</si>
  <si>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</si>
  <si>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</si>
  <si>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</si>
  <si>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</si>
  <si>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</si>
  <si>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</si>
  <si>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</si>
  <si>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</si>
  <si>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</si>
  <si>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</si>
  <si>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</si>
  <si>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</si>
  <si>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</si>
  <si>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</si>
  <si>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</si>
  <si>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</si>
  <si>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</si>
  <si>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</si>
  <si>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</si>
  <si>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</si>
  <si>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</si>
  <si>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</si>
  <si>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</si>
  <si>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</si>
  <si>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</si>
  <si>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</si>
  <si>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</si>
  <si>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</si>
  <si>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</si>
  <si>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</si>
  <si>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</si>
  <si>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</si>
  <si>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</si>
  <si>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</si>
  <si>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</si>
  <si>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</si>
  <si>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</si>
  <si>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</si>
  <si>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</si>
  <si>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</si>
  <si>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</si>
  <si>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</si>
  <si>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</si>
  <si>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</si>
  <si>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</si>
  <si>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</si>
  <si>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</si>
  <si>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</si>
  <si>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</si>
  <si>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</si>
  <si>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</si>
  <si>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</si>
  <si>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</si>
  <si>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</si>
  <si>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</si>
  <si>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</si>
  <si>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</si>
  <si>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</si>
  <si>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</si>
  <si>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</si>
  <si>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</si>
  <si>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</si>
  <si>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</si>
  <si>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</si>
  <si>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</si>
  <si>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</si>
  <si>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</si>
  <si>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</si>
  <si>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</si>
  <si>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</si>
  <si>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</si>
  <si>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</si>
  <si>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</si>
  <si>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</si>
  <si>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</si>
  <si>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</si>
  <si>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</si>
  <si>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</si>
  <si>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</si>
  <si>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</si>
  <si>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</si>
  <si>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</si>
  <si>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</si>
  <si>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</si>
  <si>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</si>
  <si>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</si>
  <si>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</si>
  <si>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</si>
  <si>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</si>
  <si>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</si>
  <si>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</si>
  <si>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</si>
  <si>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</si>
  <si>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</si>
  <si>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</si>
  <si>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</si>
  <si>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</si>
  <si>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</si>
  <si>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</si>
  <si>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</si>
  <si>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</si>
  <si>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</si>
  <si>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</si>
  <si>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</si>
  <si>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</si>
  <si>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</si>
  <si>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</si>
  <si>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</si>
  <si>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</si>
  <si>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</si>
  <si>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</si>
  <si>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</si>
  <si>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</si>
  <si>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</si>
  <si>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</si>
  <si>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</si>
  <si>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</si>
  <si>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</si>
  <si>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</si>
  <si>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</si>
  <si>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</si>
  <si>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</si>
  <si>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</si>
  <si>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</si>
  <si>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</si>
  <si>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</si>
  <si>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</si>
  <si>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</si>
  <si>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</si>
  <si>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</si>
  <si>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</si>
  <si>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</si>
  <si>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</si>
  <si>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</si>
  <si>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</si>
  <si>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</si>
  <si>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</si>
  <si>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</si>
  <si>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</si>
  <si>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</si>
  <si>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</si>
  <si>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</si>
  <si>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</si>
  <si>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</si>
  <si>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</si>
  <si>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</si>
  <si>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</si>
  <si>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</si>
  <si>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</si>
  <si>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</si>
  <si>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</si>
  <si>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</si>
  <si>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</si>
  <si>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</si>
  <si>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</si>
  <si>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</si>
  <si>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</si>
  <si>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</si>
  <si>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</si>
  <si>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</si>
  <si>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</si>
  <si>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</si>
  <si>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</si>
  <si>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</si>
  <si>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</si>
  <si>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</si>
  <si>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</si>
  <si>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</si>
  <si>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</si>
  <si>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</si>
  <si>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</si>
  <si>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</si>
  <si>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</si>
  <si>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</si>
  <si>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</si>
  <si>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</si>
  <si>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</si>
  <si>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</si>
  <si>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</si>
  <si>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</si>
  <si>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</si>
  <si>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</si>
  <si>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</si>
  <si>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</si>
  <si>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</si>
  <si>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</si>
  <si>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</si>
  <si>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</si>
  <si>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</si>
  <si>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</si>
  <si>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</si>
  <si>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</si>
  <si>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</si>
  <si>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</si>
  <si>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</si>
  <si>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</si>
  <si>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</si>
  <si>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</si>
  <si>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</si>
  <si>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</si>
  <si>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</si>
  <si>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</si>
  <si>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</si>
  <si>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</si>
  <si>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</si>
  <si>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</si>
  <si>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</si>
  <si>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</si>
  <si>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</si>
  <si>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</si>
  <si>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</si>
  <si>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</si>
  <si>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</si>
  <si>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</si>
  <si>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</si>
  <si>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</si>
  <si>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</si>
  <si>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</si>
  <si>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</si>
  <si>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</si>
  <si>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</si>
  <si>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</si>
  <si>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</si>
  <si>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</si>
  <si>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</si>
  <si>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</si>
  <si>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</si>
  <si>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</si>
  <si>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</si>
  <si>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</si>
  <si>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</si>
  <si>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</si>
  <si>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</si>
  <si>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</si>
  <si>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</si>
  <si>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</si>
  <si>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</si>
  <si>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</si>
  <si>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</si>
  <si>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</si>
  <si>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</si>
  <si>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</si>
  <si>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</si>
  <si>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</si>
  <si>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</si>
  <si>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</si>
  <si>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</si>
  <si>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</si>
  <si>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</si>
  <si>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</si>
  <si>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</si>
  <si>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</si>
  <si>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</si>
  <si>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</si>
  <si>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</si>
  <si>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</si>
  <si>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</si>
  <si>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</si>
  <si>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</si>
  <si>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</si>
  <si>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</si>
  <si>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</si>
  <si>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</si>
  <si>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</si>
  <si>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</si>
  <si>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</si>
  <si>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</si>
  <si>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</si>
  <si>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</si>
  <si>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</si>
  <si>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</si>
  <si>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</si>
  <si>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</si>
  <si>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</si>
  <si>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</si>
  <si>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</si>
  <si>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</si>
  <si>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</si>
  <si>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</si>
  <si>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</si>
  <si>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</si>
  <si>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</si>
  <si>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</si>
  <si>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</si>
  <si>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</si>
  <si>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</si>
  <si>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</si>
  <si>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</si>
  <si>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</si>
  <si>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</si>
  <si>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</si>
  <si>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</si>
  <si>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</si>
  <si>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</si>
  <si>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</si>
  <si>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</si>
  <si>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</si>
  <si>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</si>
  <si>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</si>
  <si>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</si>
  <si>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</si>
  <si>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</si>
  <si>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</si>
  <si>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</si>
  <si>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</si>
  <si>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</si>
  <si>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</si>
  <si>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</si>
  <si>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</si>
  <si>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</si>
  <si>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</si>
  <si>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</si>
  <si>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</si>
  <si>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</si>
  <si>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</si>
  <si>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</si>
  <si>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</si>
  <si>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</si>
  <si>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</si>
  <si>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</si>
  <si>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</si>
  <si>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</si>
  <si>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</si>
  <si>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</si>
  <si>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</si>
  <si>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</si>
  <si>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</si>
  <si>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</si>
  <si>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</si>
  <si>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</si>
  <si>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</si>
  <si>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</si>
  <si>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</si>
  <si>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</si>
  <si>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</si>
  <si>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</si>
  <si>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</si>
  <si>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</si>
  <si>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</si>
  <si>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</si>
  <si>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</si>
  <si>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</si>
  <si>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</si>
  <si>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</si>
  <si>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</si>
  <si>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</si>
  <si>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</si>
  <si>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</si>
  <si>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</si>
  <si>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</si>
  <si>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</si>
  <si>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</si>
  <si>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</si>
  <si>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</si>
  <si>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</si>
  <si>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</si>
  <si>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</si>
  <si>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</si>
  <si>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</si>
  <si>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</si>
  <si>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</si>
  <si>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</si>
  <si>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</si>
  <si>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</si>
  <si>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</si>
  <si>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</si>
  <si>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</si>
  <si>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</si>
  <si>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</si>
  <si>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</si>
  <si>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</si>
  <si>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</si>
  <si>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</si>
  <si>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</si>
  <si>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</si>
  <si>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</si>
  <si>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</si>
  <si>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</si>
  <si>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</si>
  <si>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</si>
  <si>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</si>
  <si>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</si>
  <si>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</si>
  <si>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</si>
  <si>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</si>
  <si>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</si>
  <si>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</si>
  <si>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</si>
  <si>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</si>
  <si>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</si>
  <si>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</si>
  <si>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</si>
  <si>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</si>
  <si>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</si>
  <si>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</si>
  <si>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</si>
  <si>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</si>
  <si>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</si>
  <si>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</si>
  <si>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</si>
  <si>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</si>
  <si>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</si>
  <si>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</si>
  <si>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</si>
  <si>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</si>
  <si>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</si>
  <si>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</si>
  <si>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</si>
  <si>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</si>
  <si>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</si>
  <si>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</si>
  <si>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</si>
  <si>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</si>
  <si>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</si>
  <si>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</si>
  <si>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</si>
  <si>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</si>
  <si>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</si>
  <si>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</si>
  <si>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</si>
  <si>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</si>
  <si>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</si>
  <si>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</si>
  <si>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</si>
  <si>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</si>
  <si>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</si>
  <si>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</si>
  <si>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</si>
  <si>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</si>
  <si>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</si>
  <si>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</si>
  <si>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</si>
  <si>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</si>
  <si>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</si>
  <si>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</si>
  <si>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</si>
  <si>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</si>
  <si>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</si>
  <si>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</si>
  <si>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</si>
  <si>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</si>
  <si>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</si>
  <si>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</si>
  <si>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</si>
  <si>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</si>
  <si>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</si>
  <si>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</si>
  <si>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</si>
  <si>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</si>
  <si>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</si>
  <si>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</si>
  <si>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</si>
  <si>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</si>
  <si>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</si>
  <si>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</si>
  <si>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</si>
  <si>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</si>
  <si>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</si>
  <si>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</si>
  <si>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</si>
  <si>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</si>
  <si>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</si>
  <si>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</si>
  <si>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</si>
  <si>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</si>
  <si>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</si>
  <si>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</si>
  <si>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</si>
  <si>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</si>
  <si>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</si>
  <si>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</si>
  <si>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</si>
  <si>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</si>
  <si>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</si>
  <si>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</si>
  <si>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</si>
  <si>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</si>
  <si>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</si>
  <si>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</si>
  <si>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</si>
  <si>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</si>
  <si>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</si>
  <si>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</si>
  <si>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</si>
  <si>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</si>
  <si>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</si>
  <si>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</si>
  <si>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</si>
  <si>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</si>
  <si>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</si>
  <si>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</si>
  <si>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</si>
  <si>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</si>
  <si>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</si>
  <si>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</si>
  <si>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</si>
  <si>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</si>
  <si>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</si>
  <si>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</si>
  <si>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</si>
  <si>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</si>
  <si>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</si>
  <si>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</si>
  <si>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</si>
  <si>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</si>
  <si>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</si>
  <si>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</si>
  <si>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</si>
  <si>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</si>
  <si>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</si>
  <si>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</si>
  <si>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</si>
  <si>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</si>
  <si>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</si>
  <si>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</si>
  <si>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</si>
  <si>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</si>
  <si>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</si>
  <si>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</si>
  <si>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</si>
  <si>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</si>
  <si>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</si>
  <si>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</si>
  <si>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</si>
  <si>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</si>
  <si>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</si>
  <si>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</si>
  <si>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</si>
  <si>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</si>
  <si>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</si>
  <si>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</si>
  <si>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</si>
  <si>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</si>
  <si>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</si>
  <si>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</si>
  <si>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</si>
  <si>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</si>
  <si>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</si>
  <si>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</si>
  <si>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</si>
  <si>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</si>
  <si>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</si>
  <si>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</si>
  <si>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</si>
  <si>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</si>
  <si>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</si>
  <si>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</si>
  <si>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</si>
  <si>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</si>
  <si>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</si>
  <si>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</si>
  <si>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</si>
  <si>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</si>
  <si>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</si>
  <si>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</si>
  <si>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</si>
  <si>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</si>
  <si>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</si>
  <si>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</si>
  <si>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</si>
  <si>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</si>
  <si>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</si>
  <si>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</si>
  <si>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</si>
  <si>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</si>
  <si>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</si>
  <si>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</si>
  <si>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</si>
  <si>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</si>
  <si>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</si>
  <si>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</si>
  <si>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</si>
  <si>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</si>
  <si>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</si>
  <si>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</si>
  <si>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</si>
  <si>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</si>
  <si>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</si>
  <si>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</si>
  <si>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</si>
  <si>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</si>
  <si>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</si>
  <si>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</si>
  <si>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</si>
  <si>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</si>
  <si>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</si>
  <si>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</si>
  <si>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</si>
  <si>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</si>
  <si>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</si>
  <si>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</si>
  <si>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</si>
  <si>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</si>
  <si>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</si>
  <si>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</si>
  <si>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</si>
  <si>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</si>
  <si>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</si>
  <si>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</si>
  <si>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</si>
  <si>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</si>
  <si>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</si>
  <si>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</si>
  <si>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</si>
  <si>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</si>
  <si>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</si>
  <si>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</si>
  <si>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</si>
  <si>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</si>
  <si>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</si>
  <si>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</si>
  <si>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</si>
  <si>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</si>
  <si>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</si>
  <si>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</si>
  <si>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</si>
  <si>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</si>
  <si>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</si>
  <si>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</si>
  <si>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</si>
  <si>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</si>
  <si>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</si>
  <si>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</si>
  <si>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</si>
  <si>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</si>
  <si>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</si>
  <si>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</si>
  <si>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</si>
  <si>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</si>
  <si>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</si>
  <si>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</si>
  <si>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</si>
  <si>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</si>
  <si>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</si>
  <si>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</si>
  <si>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</si>
  <si>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</si>
  <si>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</si>
  <si>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</si>
  <si>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</si>
  <si>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</si>
  <si>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</si>
  <si>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</si>
  <si>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</si>
  <si>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</si>
  <si>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</si>
  <si>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</si>
  <si>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</si>
  <si>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</si>
  <si>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</si>
  <si>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</si>
  <si>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</si>
  <si>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</si>
  <si>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</si>
  <si>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</si>
  <si>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</si>
  <si>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</si>
  <si>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</si>
  <si>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</si>
  <si>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</si>
  <si>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</si>
  <si>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</si>
  <si>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</si>
  <si>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</si>
  <si>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</si>
  <si>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</si>
  <si>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</si>
  <si>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</si>
  <si>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</si>
  <si>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</si>
  <si>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</si>
  <si>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</si>
  <si>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</si>
  <si>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</si>
  <si>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</si>
  <si>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</si>
  <si>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</si>
  <si>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</si>
  <si>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</si>
  <si>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</si>
  <si>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</si>
  <si>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</si>
  <si>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</si>
  <si>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</si>
  <si>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</si>
  <si>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</si>
  <si>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</si>
  <si>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</si>
  <si>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</si>
  <si>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</si>
  <si>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</si>
  <si>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</si>
  <si>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</si>
  <si>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</si>
  <si>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</si>
  <si>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</si>
  <si>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</si>
  <si>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</si>
  <si>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</si>
  <si>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</si>
  <si>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</si>
  <si>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</si>
  <si>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</si>
  <si>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</si>
  <si>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</si>
  <si>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</si>
  <si>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</si>
  <si>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</si>
  <si>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</si>
  <si>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</si>
  <si>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</si>
  <si>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</si>
  <si>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</si>
  <si>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</si>
  <si>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</si>
  <si>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</si>
  <si>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</si>
  <si>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</si>
  <si>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</si>
  <si>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</si>
  <si>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</si>
  <si>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</si>
  <si>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</si>
  <si>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</si>
  <si>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</si>
  <si>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</si>
  <si>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</si>
  <si>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</si>
  <si>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</si>
  <si>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</si>
  <si>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</si>
  <si>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</si>
  <si>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</si>
  <si>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</si>
  <si>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</si>
  <si>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</si>
  <si>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</si>
  <si>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</si>
  <si>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</si>
  <si>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</si>
  <si>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</si>
  <si>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</si>
  <si>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</si>
  <si>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</si>
  <si>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</si>
  <si>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</si>
  <si>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</si>
  <si>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</si>
  <si>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</si>
  <si>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</si>
  <si>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</si>
  <si>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</si>
  <si>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</si>
  <si>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</si>
  <si>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</si>
  <si>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</si>
  <si>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</si>
  <si>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</si>
  <si>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</si>
  <si>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</si>
  <si>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</si>
  <si>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</si>
  <si>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</si>
  <si>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</si>
  <si>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</si>
  <si>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</si>
  <si>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</si>
  <si>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</si>
  <si>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</si>
  <si>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</si>
  <si>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</si>
  <si>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</si>
  <si>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</si>
  <si>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</si>
  <si>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</si>
  <si>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</si>
  <si>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</si>
  <si>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</si>
  <si>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</si>
  <si>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</si>
  <si>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</si>
  <si>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</si>
  <si>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</si>
  <si>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</si>
  <si>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</si>
  <si>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</si>
  <si>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</si>
  <si>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</si>
  <si>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</si>
  <si>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</si>
  <si>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</si>
  <si>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</si>
  <si>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</si>
  <si>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</si>
  <si>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</si>
  <si>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</si>
  <si>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</si>
  <si>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</si>
  <si>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</si>
  <si>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</si>
  <si>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</si>
  <si>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</si>
  <si>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</si>
  <si>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</si>
  <si>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</si>
  <si>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</si>
  <si>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</si>
  <si>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</si>
  <si>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</si>
  <si>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</si>
  <si>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</si>
  <si>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</si>
  <si>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</si>
  <si>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</si>
  <si>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</si>
  <si>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</si>
  <si>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</si>
  <si>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</si>
  <si>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</si>
  <si>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</si>
  <si>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</si>
  <si>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</si>
  <si>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</si>
  <si>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</si>
  <si>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</si>
  <si>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</si>
  <si>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</si>
  <si>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</si>
  <si>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</si>
  <si>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</si>
  <si>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</si>
  <si>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</si>
  <si>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</si>
  <si>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</si>
  <si>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</si>
  <si>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</si>
  <si>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</si>
  <si>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</si>
  <si>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</si>
  <si>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</si>
  <si>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</si>
  <si>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</si>
  <si>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</si>
  <si>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</si>
  <si>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</si>
  <si>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</si>
  <si>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</si>
  <si>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</si>
  <si>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</si>
  <si>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</si>
  <si>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</si>
  <si>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</si>
  <si>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</si>
  <si>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</si>
  <si>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</si>
  <si>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</si>
  <si>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</si>
  <si>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</si>
  <si>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</si>
  <si>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</si>
  <si>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</si>
  <si>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</si>
  <si>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</si>
  <si>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</si>
  <si>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</si>
  <si>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</si>
  <si>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</si>
  <si>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</si>
  <si>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</si>
  <si>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</si>
  <si>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</si>
  <si>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</si>
  <si>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</si>
  <si>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</si>
  <si>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</si>
  <si>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</si>
  <si>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</si>
  <si>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</si>
  <si>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</si>
  <si>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</si>
  <si>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</si>
  <si>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</si>
  <si>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</si>
  <si>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</si>
  <si>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</si>
  <si>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</si>
  <si>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</si>
  <si>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</si>
  <si>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</si>
  <si>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</si>
  <si>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</si>
  <si>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</si>
  <si>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</si>
  <si>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</si>
  <si>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</si>
  <si>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</si>
  <si>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</si>
  <si>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</si>
  <si>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</si>
  <si>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</si>
  <si>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</si>
  <si>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</si>
  <si>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</si>
  <si>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</si>
  <si>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</si>
  <si>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</si>
  <si>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</si>
  <si>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</si>
  <si>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</si>
  <si>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</si>
  <si>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</si>
  <si>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</si>
  <si>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</si>
  <si>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</si>
  <si>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</si>
  <si>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</si>
  <si>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</si>
  <si>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</si>
  <si>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</si>
  <si>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</si>
  <si>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</si>
  <si>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</si>
  <si>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</si>
  <si>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</si>
  <si>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</si>
  <si>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</si>
  <si>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</si>
  <si>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</si>
  <si>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</si>
  <si>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</si>
  <si>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</si>
  <si>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</si>
  <si>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</si>
  <si>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</si>
  <si>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</si>
  <si>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</si>
  <si>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</si>
  <si>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</si>
  <si>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</si>
  <si>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</si>
  <si>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</si>
  <si>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</si>
  <si>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</si>
  <si>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</si>
  <si>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</si>
  <si>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</si>
  <si>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</si>
  <si>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</si>
  <si>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</si>
  <si>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</si>
  <si>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</si>
  <si>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</si>
  <si>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</si>
  <si>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</si>
  <si>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</si>
  <si>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</si>
  <si>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</si>
  <si>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</si>
  <si>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</si>
  <si>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</si>
  <si>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</si>
  <si>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</si>
  <si>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</si>
  <si>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</si>
  <si>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</si>
  <si>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</si>
  <si>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</si>
  <si>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</si>
  <si>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</si>
  <si>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</si>
  <si>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</si>
  <si>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</si>
  <si>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</si>
  <si>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</si>
  <si>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</si>
  <si>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</si>
  <si>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</si>
  <si>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</si>
  <si>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</si>
  <si>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</si>
  <si>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</si>
  <si>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</si>
  <si>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</si>
  <si>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</si>
  <si>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</si>
  <si>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</si>
  <si>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</si>
  <si>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</si>
  <si>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</si>
  <si>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</si>
  <si>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</si>
  <si>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</si>
  <si>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</si>
  <si>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</si>
  <si>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</si>
  <si>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</si>
  <si>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</si>
  <si>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</si>
  <si>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</si>
  <si>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</si>
  <si>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</si>
  <si>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</si>
  <si>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</si>
  <si>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</si>
  <si>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</si>
  <si>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</si>
  <si>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</si>
  <si>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</si>
  <si>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</si>
  <si>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</si>
  <si>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</si>
  <si>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</si>
  <si>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</si>
  <si>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</si>
  <si>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</si>
  <si>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</si>
  <si>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</si>
  <si>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</si>
  <si>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</si>
  <si>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</si>
  <si>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</si>
  <si>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</si>
  <si>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</si>
  <si>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</si>
  <si>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</si>
  <si>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</si>
  <si>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</si>
  <si>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</si>
  <si>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</si>
  <si>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</si>
  <si>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</si>
  <si>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</si>
  <si>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</si>
  <si>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</si>
  <si>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</si>
  <si>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</si>
  <si>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</si>
  <si>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</si>
  <si>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</si>
  <si>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</si>
  <si>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</si>
  <si>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</si>
  <si>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</si>
  <si>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</si>
  <si>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</si>
  <si>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</si>
  <si>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</si>
  <si>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</si>
  <si>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</si>
  <si>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</si>
  <si>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</si>
  <si>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</si>
  <si>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</si>
  <si>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</si>
  <si>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</si>
  <si>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</si>
  <si>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</si>
  <si>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</si>
  <si>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</si>
  <si>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</si>
  <si>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</si>
  <si>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</si>
  <si>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</si>
  <si>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</si>
  <si>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</si>
  <si>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</si>
  <si>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</si>
  <si>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</si>
  <si>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</si>
  <si>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</si>
  <si>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</si>
  <si>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</si>
  <si>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</si>
  <si>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</si>
  <si>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</si>
  <si>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</si>
  <si>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</si>
  <si>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</si>
  <si>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</si>
  <si>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</si>
  <si>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</si>
  <si>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</si>
  <si>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</si>
  <si>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</si>
  <si>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</si>
  <si>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</si>
  <si>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</si>
  <si>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</si>
  <si>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</si>
  <si>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</si>
  <si>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</si>
  <si>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</si>
  <si>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</si>
  <si>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</si>
  <si>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</si>
  <si>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</si>
  <si>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</si>
  <si>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</si>
  <si>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</si>
  <si>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</si>
  <si>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</si>
  <si>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</si>
  <si>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</si>
  <si>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</si>
  <si>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</si>
  <si>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</si>
  <si>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</si>
  <si>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</si>
  <si>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</si>
  <si>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</si>
  <si>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</si>
  <si>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</si>
  <si>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</si>
  <si>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</si>
  <si>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</si>
  <si>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</si>
  <si>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</si>
  <si>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</si>
  <si>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</si>
  <si>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</si>
  <si>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</si>
  <si>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</si>
  <si>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</si>
  <si>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</si>
  <si>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</si>
  <si>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</si>
  <si>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</si>
  <si>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</si>
  <si>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</si>
  <si>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</si>
  <si>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</si>
  <si>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</si>
  <si>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</si>
  <si>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</si>
  <si>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</si>
  <si>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</si>
  <si>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</si>
  <si>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</si>
  <si>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</si>
  <si>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</si>
  <si>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</si>
  <si>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</si>
  <si>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</si>
  <si>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</si>
  <si>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</si>
  <si>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</si>
  <si>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</si>
  <si>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</si>
  <si>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</si>
  <si>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</si>
  <si>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</si>
  <si>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</si>
  <si>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</si>
  <si>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</si>
  <si>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</si>
  <si>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</si>
  <si>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</si>
  <si>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</si>
  <si>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</si>
  <si>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</si>
  <si>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</si>
  <si>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</si>
  <si>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</si>
  <si>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</si>
  <si>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</si>
  <si>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</si>
  <si>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</si>
  <si>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</si>
  <si>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</si>
  <si>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</si>
  <si>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</si>
  <si>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</si>
  <si>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</si>
  <si>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</si>
  <si>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</si>
  <si>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</si>
  <si>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</si>
  <si>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</si>
  <si>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</si>
  <si>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</si>
  <si>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</si>
  <si>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</si>
  <si>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</si>
  <si>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</si>
  <si>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</si>
  <si>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</si>
  <si>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</si>
  <si>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</si>
  <si>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</si>
  <si>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</si>
  <si>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</si>
  <si>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</si>
  <si>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</si>
  <si>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</si>
  <si>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</si>
  <si>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</si>
  <si>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</si>
  <si>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</si>
  <si>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</si>
  <si>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</si>
  <si>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</si>
  <si>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</si>
  <si>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</si>
  <si>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</si>
  <si>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</si>
  <si>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</si>
  <si>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</si>
  <si>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</si>
  <si>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</si>
  <si>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</si>
  <si>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</si>
  <si>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</si>
  <si>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</si>
  <si>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</si>
  <si>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</si>
  <si>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</si>
  <si>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</si>
  <si>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</si>
  <si>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</si>
  <si>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</si>
  <si>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</si>
  <si>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</si>
  <si>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</si>
  <si>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</si>
  <si>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</si>
  <si>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</si>
  <si>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</si>
  <si>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</si>
  <si>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</si>
  <si>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</si>
  <si>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</si>
  <si>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</si>
  <si>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</si>
  <si>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</si>
  <si>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</si>
  <si>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</si>
  <si>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</si>
  <si>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</si>
  <si>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</si>
  <si>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</si>
  <si>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</si>
  <si>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</si>
  <si>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</si>
  <si>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</si>
  <si>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</si>
  <si>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</si>
  <si>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</si>
  <si>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</si>
  <si>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</si>
  <si>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</si>
  <si>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</si>
  <si>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</si>
  <si>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</si>
  <si>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</si>
  <si>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</si>
  <si>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</si>
  <si>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</si>
  <si>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</si>
  <si>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</si>
  <si>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</si>
  <si>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</si>
  <si>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</si>
  <si>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</si>
  <si>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</si>
  <si>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</si>
  <si>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</si>
  <si>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</si>
  <si>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</si>
  <si>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</si>
  <si>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</si>
  <si>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</si>
  <si>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</si>
  <si>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</si>
  <si>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</si>
  <si>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</si>
  <si>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</si>
  <si>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</si>
  <si>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</si>
  <si>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</si>
  <si>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</si>
  <si>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</si>
  <si>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</si>
  <si>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</si>
  <si>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</si>
  <si>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</si>
  <si>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</si>
  <si>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</si>
  <si>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</si>
  <si>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</si>
  <si>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</si>
  <si>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</si>
  <si>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</si>
  <si>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</si>
  <si>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</si>
  <si>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</si>
  <si>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</si>
  <si>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</si>
  <si>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</si>
  <si>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</si>
  <si>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</si>
  <si>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</si>
  <si>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</si>
  <si>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</si>
  <si>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</si>
  <si>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</si>
  <si>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</si>
  <si>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</si>
  <si>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</si>
  <si>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</si>
  <si>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</si>
  <si>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</si>
  <si>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</si>
  <si>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</si>
  <si>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</si>
  <si>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</si>
  <si>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</si>
  <si>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</si>
  <si>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</si>
  <si>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</si>
  <si>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</si>
  <si>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</si>
  <si>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</si>
  <si>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</si>
  <si>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</si>
  <si>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</si>
  <si>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</si>
  <si>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</si>
  <si>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</si>
  <si>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</si>
  <si>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</si>
  <si>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</si>
  <si>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</si>
  <si>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</si>
  <si>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</si>
  <si>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</si>
  <si>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</si>
  <si>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</si>
  <si>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</si>
  <si>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</si>
  <si>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</si>
  <si>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</si>
  <si>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</si>
  <si>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</si>
  <si>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</si>
  <si>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</si>
  <si>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</si>
  <si>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</si>
  <si>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</si>
  <si>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</si>
  <si>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</si>
  <si>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</si>
  <si>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</si>
  <si>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</si>
  <si>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</si>
  <si>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</si>
  <si>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</si>
  <si>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</si>
  <si>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</si>
  <si>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</si>
  <si>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</si>
  <si>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</si>
  <si>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</si>
  <si>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</si>
  <si>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</si>
  <si>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</si>
  <si>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</si>
  <si>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</si>
  <si>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</si>
  <si>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</si>
  <si>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</si>
  <si>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</si>
  <si>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</si>
  <si>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</si>
  <si>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</si>
  <si>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</si>
  <si>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</si>
  <si>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</si>
  <si>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</si>
  <si>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</si>
  <si>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</si>
  <si>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</si>
  <si>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</si>
  <si>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</si>
  <si>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</si>
  <si>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</si>
  <si>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</si>
  <si>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</si>
  <si>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</si>
  <si>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</si>
  <si>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</si>
  <si>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</si>
  <si>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</si>
  <si>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</si>
  <si>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</si>
  <si>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</si>
  <si>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</si>
  <si>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</si>
  <si>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</si>
  <si>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</si>
  <si>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</si>
  <si>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</si>
  <si>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</si>
  <si>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</si>
  <si>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</si>
  <si>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</si>
  <si>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</si>
  <si>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</si>
  <si>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</si>
  <si>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</si>
  <si>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</si>
  <si>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</si>
  <si>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</si>
  <si>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</si>
  <si>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</si>
  <si>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</si>
  <si>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</si>
  <si>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</si>
  <si>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</si>
  <si>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</si>
  <si>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</si>
  <si>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</si>
  <si>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</si>
  <si>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</si>
  <si>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</si>
  <si>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</si>
  <si>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</si>
  <si>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</si>
  <si>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</si>
  <si>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</si>
  <si>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</si>
  <si>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</si>
  <si>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</si>
  <si>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</si>
  <si>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</si>
  <si>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</si>
  <si>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</si>
  <si>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</si>
  <si>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</si>
  <si>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</si>
  <si>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</si>
  <si>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</si>
  <si>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</si>
  <si>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</si>
  <si>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</si>
  <si>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</si>
  <si>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</si>
  <si>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</si>
  <si>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</si>
  <si>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</si>
  <si>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</si>
  <si>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</si>
  <si>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</si>
  <si>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</si>
  <si>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</si>
  <si>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</si>
  <si>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</si>
  <si>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</si>
  <si>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</si>
  <si>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</si>
  <si>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</si>
  <si>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</si>
  <si>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</si>
  <si>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</si>
  <si>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</si>
  <si>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</si>
  <si>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</si>
  <si>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</si>
  <si>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</si>
  <si>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</si>
  <si>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</si>
  <si>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</si>
  <si>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</si>
  <si>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</si>
  <si>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</si>
  <si>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</si>
  <si>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</si>
  <si>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</si>
  <si>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</si>
  <si>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</si>
  <si>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</si>
  <si>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</si>
  <si>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</si>
  <si>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</si>
  <si>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</si>
  <si>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</si>
  <si>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</si>
  <si>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</si>
  <si>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</si>
  <si>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</si>
  <si>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</si>
  <si>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</si>
  <si>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</si>
  <si>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</si>
  <si>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</si>
  <si>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</si>
  <si>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</si>
  <si>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</si>
  <si>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</si>
  <si>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</si>
  <si>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</si>
  <si>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</si>
  <si>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</si>
  <si>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</si>
  <si>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</si>
  <si>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</si>
  <si>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</si>
  <si>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</si>
  <si>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</si>
  <si>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</si>
  <si>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</si>
  <si>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</si>
  <si>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</si>
  <si>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</si>
  <si>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</si>
  <si>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</si>
  <si>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</si>
  <si>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</si>
  <si>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</si>
  <si>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</si>
  <si>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</si>
  <si>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</si>
  <si>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</si>
  <si>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</si>
  <si>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</si>
  <si>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</si>
  <si>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</si>
  <si>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</si>
  <si>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</si>
  <si>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</si>
  <si>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</si>
  <si>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</si>
  <si>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</si>
  <si>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</si>
  <si>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</si>
  <si>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</si>
  <si>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</si>
  <si>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</si>
  <si>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</si>
  <si>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</si>
  <si>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</si>
  <si>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</si>
  <si>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</si>
  <si>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</si>
  <si>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</si>
  <si>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</si>
  <si>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</si>
  <si>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</si>
  <si>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</si>
  <si>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</si>
  <si>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</si>
  <si>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</si>
  <si>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</si>
  <si>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</si>
  <si>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</si>
  <si>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</si>
  <si>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</si>
  <si>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</si>
  <si>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</si>
  <si>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</si>
  <si>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</si>
  <si>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</si>
  <si>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</si>
  <si>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</si>
  <si>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</si>
  <si>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</si>
  <si>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</si>
  <si>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</si>
  <si>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</si>
  <si>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</si>
  <si>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</si>
  <si>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</si>
  <si>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</si>
  <si>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</si>
  <si>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</si>
  <si>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</si>
  <si>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</si>
  <si>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</si>
  <si>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</si>
  <si>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</si>
  <si>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</si>
  <si>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</si>
  <si>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</si>
  <si>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</si>
  <si>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</si>
  <si>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</si>
  <si>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</si>
  <si>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</si>
  <si>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</si>
  <si>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</si>
  <si>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</si>
  <si>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</si>
  <si>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</si>
  <si>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</si>
  <si>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</si>
  <si>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</si>
  <si>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</si>
  <si>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</si>
  <si>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</si>
  <si>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</si>
  <si>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</si>
  <si>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</si>
  <si>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</si>
  <si>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</si>
  <si>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</si>
  <si>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</si>
  <si>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</si>
  <si>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</si>
  <si>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</si>
  <si>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</si>
  <si>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</si>
  <si>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</si>
  <si>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</si>
  <si>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</si>
  <si>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</si>
  <si>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</si>
  <si>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</si>
  <si>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</si>
  <si>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</si>
  <si>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</si>
  <si>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</si>
  <si>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</si>
  <si>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</si>
  <si>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</si>
  <si>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</si>
  <si>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</si>
  <si>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</si>
  <si>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</si>
  <si>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</si>
  <si>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</si>
  <si>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</si>
  <si>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</si>
  <si>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</si>
  <si>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</si>
  <si>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</si>
  <si>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</si>
  <si>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</si>
  <si>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</si>
  <si>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</si>
  <si>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</si>
  <si>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</si>
  <si>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</si>
  <si>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</si>
  <si>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</si>
  <si>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</si>
  <si>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</si>
  <si>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</si>
  <si>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</si>
  <si>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</si>
  <si>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</si>
  <si>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</si>
  <si>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</si>
  <si>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</si>
  <si>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</si>
  <si>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</si>
  <si>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</si>
  <si>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</si>
  <si>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</si>
  <si>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</si>
  <si>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</si>
  <si>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</si>
  <si>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</si>
  <si>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</si>
  <si>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</si>
  <si>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</si>
  <si>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</si>
  <si>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</si>
  <si>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</si>
  <si>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</si>
  <si>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</si>
  <si>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</si>
  <si>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</si>
  <si>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</si>
  <si>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</si>
  <si>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</si>
  <si>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</si>
  <si>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</si>
  <si>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</si>
  <si>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</si>
  <si>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</si>
  <si>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</si>
  <si>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</si>
  <si>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</si>
  <si>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</si>
  <si>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</si>
  <si>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</si>
  <si>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</si>
  <si>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</si>
  <si>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</si>
  <si>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</si>
  <si>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</si>
  <si>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</si>
  <si>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</si>
  <si>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</si>
  <si>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</si>
  <si>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</si>
  <si>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</si>
  <si>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</si>
  <si>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</si>
  <si>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</si>
  <si>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</si>
  <si>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</si>
  <si>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</si>
  <si>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</si>
  <si>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</si>
  <si>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</si>
  <si>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</si>
  <si>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</si>
  <si>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</si>
  <si>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</si>
  <si>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</si>
  <si>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</si>
  <si>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</si>
  <si>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</si>
  <si>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</si>
  <si>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</si>
  <si>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</si>
  <si>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</si>
  <si>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</si>
  <si>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</si>
  <si>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</si>
  <si>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</si>
  <si>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</si>
  <si>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</si>
  <si>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</si>
  <si>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</si>
  <si>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</si>
  <si>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</si>
  <si>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</si>
  <si>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</si>
  <si>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</si>
  <si>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</si>
  <si>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</si>
  <si>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</si>
  <si>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</si>
  <si>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</si>
  <si>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</si>
  <si>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</si>
  <si>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</si>
  <si>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</si>
  <si>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</si>
  <si>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</si>
  <si>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</si>
  <si>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</si>
  <si>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</si>
  <si>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</si>
  <si>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</si>
  <si>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</si>
  <si>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</si>
  <si>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</si>
  <si>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</si>
  <si>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</si>
  <si>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</si>
  <si>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</si>
  <si>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</si>
  <si>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</si>
  <si>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</si>
  <si>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</si>
  <si>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</si>
  <si>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</si>
  <si>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</si>
  <si>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</si>
  <si>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</si>
  <si>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</si>
  <si>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</si>
  <si>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</si>
  <si>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</si>
  <si>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</si>
  <si>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</si>
  <si>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</si>
  <si>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</si>
  <si>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</si>
  <si>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</si>
  <si>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</si>
  <si>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</si>
  <si>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</si>
  <si>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</si>
  <si>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</si>
  <si>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</si>
  <si>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</si>
  <si>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</si>
  <si>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</si>
  <si>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</si>
  <si>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</si>
  <si>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</si>
  <si>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</si>
  <si>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</si>
  <si>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</si>
  <si>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</si>
  <si>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</si>
  <si>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</si>
  <si>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</si>
  <si>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</si>
  <si>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</si>
  <si>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</si>
  <si>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</si>
  <si>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</si>
  <si>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</si>
  <si>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</si>
  <si>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</si>
  <si>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</si>
  <si>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</si>
  <si>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</si>
  <si>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</si>
  <si>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</si>
  <si>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</si>
  <si>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</si>
  <si>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</si>
  <si>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</si>
  <si>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</si>
  <si>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</si>
  <si>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</si>
  <si>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</si>
  <si>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</si>
  <si>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</si>
  <si>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</si>
  <si>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</si>
  <si>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</si>
  <si>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</si>
  <si>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</si>
  <si>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</si>
  <si>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</si>
  <si>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</si>
  <si>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</si>
  <si>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</si>
  <si>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</si>
  <si>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</si>
  <si>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</si>
  <si>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</si>
  <si>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</si>
  <si>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</si>
  <si>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</si>
  <si>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</si>
  <si>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</si>
  <si>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</si>
  <si>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</si>
  <si>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</si>
  <si>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</si>
  <si>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</si>
  <si>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</si>
  <si>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</si>
  <si>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</si>
  <si>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</si>
  <si>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</si>
  <si>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</si>
  <si>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</si>
  <si>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</si>
  <si>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</si>
  <si>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</si>
  <si>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</si>
  <si>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</si>
  <si>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</si>
  <si>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</si>
  <si>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</si>
  <si>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</si>
  <si>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</si>
  <si>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</si>
  <si>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</si>
  <si>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</si>
  <si>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</si>
  <si>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</si>
  <si>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</si>
  <si>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</si>
  <si>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</si>
  <si>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</si>
  <si>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</si>
  <si>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</si>
  <si>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</si>
  <si>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</si>
  <si>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</si>
  <si>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</si>
  <si>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</si>
  <si>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</si>
  <si>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</si>
  <si>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</si>
  <si>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</si>
  <si>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</si>
  <si>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</si>
  <si>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</si>
  <si>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</si>
  <si>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</si>
  <si>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</si>
  <si>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</si>
  <si>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</si>
  <si>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</si>
  <si>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</si>
  <si>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</si>
  <si>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</si>
  <si>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</si>
  <si>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</si>
  <si>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</si>
  <si>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</si>
  <si>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</si>
  <si>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</si>
  <si>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</si>
  <si>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</si>
  <si>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</si>
  <si>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</si>
  <si>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</si>
  <si>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</si>
  <si>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</si>
  <si>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</si>
  <si>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</si>
  <si>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</si>
  <si>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</si>
  <si>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</si>
  <si>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</si>
  <si>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</si>
  <si>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</si>
  <si>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</si>
  <si>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</si>
  <si>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</si>
  <si>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</si>
  <si>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</si>
  <si>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</si>
  <si>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</si>
  <si>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</si>
  <si>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</si>
  <si>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</si>
  <si>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</si>
  <si>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</si>
  <si>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</si>
  <si>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</si>
  <si>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</si>
  <si>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</si>
  <si>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</si>
  <si>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</si>
  <si>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</si>
  <si>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</si>
  <si>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</si>
  <si>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</si>
  <si>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</si>
  <si>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</si>
  <si>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</si>
  <si>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</si>
  <si>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</si>
  <si>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</si>
  <si>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</si>
  <si>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</si>
  <si>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</si>
  <si>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</si>
  <si>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</si>
  <si>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</si>
  <si>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</si>
  <si>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</si>
  <si>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</si>
  <si>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</si>
  <si>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</si>
  <si>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</si>
  <si>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</si>
  <si>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</si>
  <si>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</si>
  <si>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</si>
  <si>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</si>
  <si>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</si>
  <si>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</si>
  <si>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</si>
  <si>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</si>
  <si>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</si>
  <si>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</si>
  <si>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</si>
  <si>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</si>
  <si>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</si>
  <si>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</si>
  <si>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</si>
  <si>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</si>
  <si>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</si>
  <si>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</si>
  <si>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</si>
  <si>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</si>
  <si>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</si>
  <si>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</si>
  <si>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</si>
  <si>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</si>
  <si>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</si>
  <si>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</si>
  <si>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</si>
  <si>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</si>
  <si>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</si>
  <si>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</si>
  <si>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</si>
  <si>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</si>
  <si>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</si>
  <si>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</si>
  <si>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</si>
  <si>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</si>
  <si>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</si>
  <si>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</si>
  <si>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</si>
  <si>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</si>
  <si>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</si>
  <si>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</si>
  <si>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</si>
  <si>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</si>
  <si>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</si>
  <si>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</si>
  <si>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</si>
  <si>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</si>
  <si>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</si>
  <si>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</si>
  <si>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</si>
  <si>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</si>
  <si>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</si>
  <si>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</si>
  <si>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</si>
  <si>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</si>
  <si>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</si>
  <si>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</si>
  <si>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</si>
  <si>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</si>
  <si>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</si>
  <si>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</si>
  <si>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</si>
  <si>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</si>
  <si>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</si>
  <si>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</si>
  <si>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</si>
  <si>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</si>
  <si>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</si>
  <si>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</si>
  <si>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</si>
  <si>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</si>
  <si>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</si>
  <si>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</si>
  <si>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</si>
  <si>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</si>
  <si>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</si>
  <si>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</si>
  <si>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</si>
  <si>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</si>
  <si>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</si>
  <si>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</si>
  <si>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</si>
  <si>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</si>
  <si>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</si>
  <si>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</si>
  <si>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</si>
  <si>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</si>
  <si>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</si>
  <si>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</si>
  <si>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</si>
  <si>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</si>
  <si>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</si>
  <si>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</si>
  <si>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</si>
  <si>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</si>
  <si>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</si>
  <si>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</si>
  <si>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</si>
  <si>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</si>
  <si>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</si>
  <si>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</si>
  <si>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</si>
  <si>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</si>
  <si>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</si>
  <si>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</si>
  <si>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</si>
  <si>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</si>
  <si>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</si>
  <si>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</si>
  <si>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</si>
  <si>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</si>
  <si>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</si>
  <si>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</si>
  <si>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</si>
  <si>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</si>
  <si>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</si>
  <si>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</si>
  <si>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</si>
  <si>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</si>
  <si>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</si>
  <si>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</si>
  <si>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</si>
  <si>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</si>
  <si>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</si>
  <si>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</si>
  <si>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</si>
  <si>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</si>
  <si>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</si>
  <si>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</si>
  <si>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</si>
  <si>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</si>
  <si>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</si>
  <si>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</si>
  <si>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</si>
  <si>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</si>
  <si>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</si>
  <si>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</si>
  <si>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</si>
  <si>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</si>
  <si>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</si>
  <si>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</si>
  <si>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</si>
  <si>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</si>
  <si>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</si>
  <si>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</si>
  <si>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</si>
  <si>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</si>
  <si>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</si>
  <si>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</si>
  <si>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</si>
  <si>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</si>
  <si>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</si>
  <si>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</si>
  <si>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</si>
  <si>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</si>
  <si>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</si>
  <si>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</si>
  <si>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</si>
  <si>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</si>
  <si>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</si>
  <si>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</si>
  <si>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</si>
  <si>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</si>
  <si>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</si>
  <si>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</si>
  <si>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</si>
  <si>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</si>
  <si>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</si>
  <si>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</si>
  <si>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</si>
  <si>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</si>
  <si>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</si>
  <si>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</si>
  <si>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</si>
  <si>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</si>
  <si>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</si>
  <si>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</si>
  <si>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</si>
  <si>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</si>
  <si>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</si>
  <si>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</si>
  <si>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</si>
  <si>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</si>
  <si>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</si>
  <si>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</si>
  <si>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</si>
  <si>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</si>
  <si>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</si>
  <si>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</si>
  <si>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</si>
  <si>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</si>
  <si>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</si>
  <si>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</si>
  <si>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</si>
  <si>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</si>
  <si>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</si>
  <si>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</si>
  <si>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</si>
  <si>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</si>
  <si>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</si>
  <si>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</si>
  <si>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</si>
  <si>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</si>
  <si>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</si>
  <si>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</si>
  <si>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</si>
  <si>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</si>
  <si>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</si>
  <si>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</si>
  <si>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</si>
  <si>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</si>
  <si>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</si>
  <si>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</si>
  <si>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</si>
  <si>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</si>
  <si>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</si>
  <si>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</si>
  <si>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</si>
  <si>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</si>
  <si>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</si>
  <si>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</si>
  <si>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</si>
  <si>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</si>
  <si>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</si>
  <si>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</si>
  <si>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</si>
  <si>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</si>
  <si>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</si>
  <si>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</si>
  <si>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</si>
  <si>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</si>
  <si>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</si>
  <si>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</si>
  <si>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</si>
  <si>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</si>
  <si>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</si>
  <si>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</si>
  <si>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</si>
  <si>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</si>
  <si>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</si>
  <si>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</si>
  <si>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</si>
  <si>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</si>
  <si>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</si>
  <si>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</si>
  <si>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</si>
  <si>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</si>
  <si>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</si>
  <si>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</si>
  <si>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</si>
  <si>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</si>
  <si>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</si>
  <si>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</si>
  <si>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</si>
  <si>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</si>
  <si>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</si>
  <si>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</si>
  <si>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</si>
  <si>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</si>
  <si>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</si>
  <si>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</si>
  <si>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</si>
  <si>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</si>
  <si>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</si>
  <si>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</si>
  <si>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</si>
  <si>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</si>
  <si>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</si>
  <si>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</si>
  <si>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</si>
  <si>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</si>
  <si>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</si>
  <si>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</si>
  <si>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</si>
  <si>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</si>
  <si>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</si>
  <si>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</si>
  <si>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</si>
  <si>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</si>
  <si>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</si>
  <si>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</si>
  <si>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</si>
  <si>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</si>
  <si>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</si>
  <si>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</si>
  <si>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</si>
  <si>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</si>
  <si>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</si>
  <si>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</si>
  <si>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</si>
  <si>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</si>
  <si>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</si>
  <si>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</si>
  <si>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</si>
  <si>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</si>
  <si>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</si>
  <si>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</si>
  <si>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</si>
  <si>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</si>
  <si>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</si>
  <si>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</si>
  <si>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</si>
  <si>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</si>
  <si>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</si>
  <si>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</si>
  <si>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</si>
  <si>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</si>
  <si>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</si>
  <si>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</si>
  <si>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</si>
  <si>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</si>
  <si>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</si>
  <si>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</si>
  <si>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</si>
  <si>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</si>
  <si>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</si>
  <si>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</si>
  <si>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</si>
  <si>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</si>
  <si>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</si>
  <si>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</si>
  <si>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</si>
  <si>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</si>
  <si>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</si>
  <si>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</si>
  <si>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</si>
  <si>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</si>
  <si>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</si>
  <si>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</si>
  <si>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</si>
  <si>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</si>
  <si>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</si>
  <si>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</si>
  <si>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</si>
  <si>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</si>
  <si>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</si>
  <si>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</si>
  <si>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</si>
  <si>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</si>
  <si>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</si>
  <si>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</si>
  <si>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</si>
  <si>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</si>
  <si>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</si>
  <si>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</si>
  <si>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</si>
  <si>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</si>
  <si>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</si>
  <si>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</si>
  <si>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</si>
  <si>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</si>
  <si>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</si>
  <si>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</si>
  <si>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</si>
  <si>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</si>
  <si>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</si>
  <si>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</si>
  <si>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</si>
  <si>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</si>
  <si>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</si>
  <si>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</si>
  <si>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</si>
  <si>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</si>
  <si>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</si>
  <si>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</si>
  <si>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</si>
  <si>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</si>
  <si>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</si>
  <si>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</si>
  <si>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</si>
  <si>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</si>
  <si>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</si>
  <si>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</si>
  <si>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</si>
  <si>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</si>
  <si>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</si>
  <si>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</si>
  <si>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</si>
  <si>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</si>
  <si>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</si>
  <si>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</si>
  <si>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</si>
  <si>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</si>
  <si>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</si>
  <si>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</si>
  <si>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</si>
  <si>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</si>
  <si>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</si>
  <si>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</si>
  <si>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</si>
  <si>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</si>
  <si>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</si>
  <si>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</si>
  <si>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</si>
  <si>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</si>
  <si>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</si>
  <si>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</si>
  <si>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</si>
  <si>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</si>
  <si>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</si>
  <si>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</si>
  <si>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</si>
  <si>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</si>
  <si>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</si>
  <si>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</si>
  <si>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</si>
  <si>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</si>
  <si>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</si>
  <si>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</si>
  <si>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</si>
  <si>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</si>
  <si>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</si>
  <si>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</si>
  <si>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</si>
  <si>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</si>
  <si>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</si>
  <si>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</si>
  <si>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</si>
  <si>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</si>
  <si>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</si>
  <si>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</si>
  <si>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</si>
  <si>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</si>
  <si>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</si>
  <si>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</si>
  <si>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</si>
  <si>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</si>
  <si>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</si>
  <si>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</si>
  <si>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</si>
  <si>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</si>
  <si>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</si>
  <si>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</si>
  <si>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</si>
  <si>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</si>
  <si>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</si>
  <si>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</si>
  <si>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</si>
  <si>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</si>
  <si>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</si>
  <si>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</si>
  <si>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</si>
  <si>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</si>
  <si>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</si>
  <si>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</si>
  <si>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</si>
  <si>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</si>
  <si>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</si>
  <si>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</si>
  <si>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</si>
  <si>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</si>
  <si>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</si>
  <si>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</si>
  <si>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</si>
  <si>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</si>
  <si>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</si>
  <si>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</si>
  <si>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</si>
  <si>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</si>
  <si>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</si>
  <si>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</si>
  <si>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</si>
  <si>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</si>
  <si>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</si>
  <si>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</si>
  <si>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</si>
  <si>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</si>
  <si>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</si>
  <si>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</si>
  <si>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</si>
  <si>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</si>
  <si>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</si>
  <si>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</si>
  <si>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</si>
  <si>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</si>
  <si>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</si>
  <si>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</si>
  <si>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</si>
  <si>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</si>
  <si>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</si>
  <si>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</si>
  <si>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</si>
  <si>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</si>
  <si>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</si>
  <si>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</si>
  <si>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</si>
  <si>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</si>
  <si>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</si>
  <si>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</si>
  <si>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</si>
  <si>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</si>
  <si>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</si>
  <si>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</si>
  <si>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</si>
  <si>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</si>
  <si>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</si>
  <si>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</si>
  <si>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</si>
  <si>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</si>
  <si>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</si>
  <si>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</si>
  <si>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</si>
  <si>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</si>
  <si>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</si>
  <si>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</si>
  <si>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</si>
  <si>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</si>
  <si>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</si>
  <si>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</si>
  <si>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</si>
  <si>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</si>
  <si>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</si>
  <si>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</si>
  <si>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</si>
  <si>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</si>
  <si>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</si>
  <si>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</si>
  <si>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</si>
  <si>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</si>
  <si>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</si>
  <si>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</si>
  <si>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</si>
  <si>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</si>
  <si>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</si>
  <si>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</si>
  <si>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</si>
  <si>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</si>
  <si>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</si>
  <si>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</si>
  <si>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</si>
  <si>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</si>
  <si>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</si>
  <si>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</si>
  <si>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</si>
  <si>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</si>
  <si>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</si>
  <si>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</si>
  <si>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</si>
  <si>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</si>
  <si>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</si>
  <si>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</si>
  <si>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</si>
  <si>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</si>
  <si>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</si>
  <si>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</si>
  <si>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</si>
  <si>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</si>
  <si>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</si>
  <si>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</si>
  <si>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</si>
  <si>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</si>
  <si>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</si>
  <si>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</si>
  <si>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</si>
  <si>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</si>
  <si>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</si>
  <si>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</si>
  <si>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</si>
  <si>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</si>
  <si>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</si>
  <si>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</si>
  <si>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</si>
  <si>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</si>
  <si>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</si>
  <si>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</si>
  <si>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</si>
  <si>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</si>
  <si>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</si>
  <si>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</si>
  <si>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</si>
  <si>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</si>
  <si>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</si>
  <si>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</si>
  <si>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</si>
  <si>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</si>
  <si>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</si>
  <si>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</si>
  <si>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</si>
  <si>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</si>
  <si>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</si>
  <si>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</si>
  <si>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</si>
  <si>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</si>
  <si>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</si>
  <si>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</si>
  <si>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</si>
  <si>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</si>
  <si>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</si>
  <si>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</si>
  <si>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</si>
  <si>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</si>
  <si>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</si>
  <si>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</si>
  <si>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</si>
  <si>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</si>
  <si>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</si>
  <si>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</si>
  <si>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</si>
  <si>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</si>
  <si>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</si>
  <si>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</si>
  <si>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</si>
  <si>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</si>
  <si>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</si>
  <si>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</si>
  <si>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</si>
  <si>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</si>
  <si>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</si>
  <si>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</si>
  <si>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</si>
  <si>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</si>
  <si>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</si>
  <si>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</si>
  <si>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</si>
  <si>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</si>
  <si>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</si>
  <si>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</si>
  <si>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</si>
  <si>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</si>
  <si>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</si>
  <si>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</si>
  <si>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</si>
  <si>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</si>
  <si>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</si>
  <si>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</si>
  <si>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</si>
  <si>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</si>
  <si>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</si>
  <si>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</si>
  <si>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</si>
  <si>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</si>
  <si>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</si>
  <si>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</si>
  <si>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</si>
  <si>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</si>
  <si>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</si>
  <si>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</si>
  <si>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</si>
  <si>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</si>
  <si>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</si>
  <si>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</si>
  <si>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</si>
  <si>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</si>
  <si>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</si>
  <si>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</si>
  <si>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</si>
  <si>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</si>
  <si>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</si>
  <si>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</si>
  <si>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</si>
  <si>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</si>
  <si>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</si>
  <si>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</si>
  <si>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</si>
  <si>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</si>
  <si>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</si>
  <si>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</si>
  <si>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</si>
  <si>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</si>
  <si>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</si>
  <si>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</si>
  <si>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</si>
  <si>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</si>
  <si>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</si>
  <si>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</si>
  <si>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</si>
  <si>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</si>
  <si>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</si>
  <si>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</si>
  <si>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</si>
  <si>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</si>
  <si>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</si>
  <si>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</si>
  <si>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</si>
  <si>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</si>
  <si>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</si>
  <si>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</si>
  <si>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</si>
  <si>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</si>
  <si>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</si>
  <si>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</si>
  <si>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</si>
  <si>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</si>
  <si>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</si>
  <si>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</si>
  <si>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</si>
  <si>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</si>
  <si>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</si>
  <si>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</si>
  <si>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</si>
  <si>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</si>
  <si>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</si>
  <si>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</si>
  <si>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</si>
  <si>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</si>
  <si>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</si>
  <si>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</si>
  <si>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</si>
  <si>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</si>
  <si>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</si>
  <si>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</si>
  <si>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</si>
  <si>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</si>
  <si>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</si>
  <si>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</si>
  <si>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</si>
  <si>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</si>
  <si>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</si>
  <si>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</si>
  <si>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</si>
  <si>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</si>
  <si>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</si>
  <si>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</si>
  <si>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</si>
  <si>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</si>
  <si>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</si>
  <si>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</si>
  <si>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</si>
  <si>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</si>
  <si>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</si>
  <si>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</si>
  <si>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</si>
  <si>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</si>
  <si>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</si>
  <si>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</si>
  <si>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</si>
  <si>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</si>
  <si>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</si>
  <si>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</si>
  <si>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</si>
  <si>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</si>
  <si>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</si>
  <si>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</si>
  <si>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</si>
  <si>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</si>
  <si>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</si>
  <si>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</si>
  <si>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</si>
  <si>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</si>
  <si>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</si>
  <si>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</si>
  <si>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</si>
  <si>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</si>
  <si>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</si>
  <si>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</si>
  <si>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</si>
  <si>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</si>
  <si>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</si>
  <si>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</si>
  <si>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</si>
  <si>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</si>
  <si>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</si>
  <si>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</si>
  <si>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</si>
  <si>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</si>
  <si>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</si>
  <si>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</si>
  <si>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</si>
  <si>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</si>
  <si>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</si>
  <si>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</si>
  <si>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</si>
  <si>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</si>
  <si>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</si>
  <si>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</si>
  <si>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</si>
  <si>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</si>
  <si>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</si>
  <si>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</si>
  <si>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</si>
  <si>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</si>
  <si>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</si>
  <si>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</si>
  <si>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</si>
  <si>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</si>
  <si>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</si>
  <si>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</si>
  <si>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</si>
  <si>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</si>
  <si>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</si>
  <si>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</si>
  <si>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</si>
  <si>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</si>
  <si>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</si>
  <si>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</si>
  <si>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</si>
  <si>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</si>
  <si>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</si>
  <si>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</si>
  <si>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</si>
  <si>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</si>
  <si>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</si>
  <si>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</si>
  <si>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</si>
  <si>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</si>
  <si>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</si>
  <si>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</si>
  <si>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</si>
  <si>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</si>
  <si>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</si>
  <si>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</si>
  <si>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</si>
  <si>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</si>
  <si>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</si>
  <si>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</si>
  <si>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</si>
  <si>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</si>
  <si>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</si>
  <si>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</si>
  <si>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</si>
  <si>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</si>
  <si>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</si>
  <si>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</si>
  <si>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</si>
  <si>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</si>
  <si>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</si>
  <si>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</si>
  <si>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</si>
  <si>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</si>
  <si>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</si>
  <si>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</si>
  <si>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</si>
  <si>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</si>
  <si>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</si>
  <si>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</si>
  <si>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</si>
  <si>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</si>
  <si>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</si>
  <si>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</si>
  <si>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</si>
  <si>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</si>
  <si>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</si>
  <si>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</si>
  <si>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</si>
  <si>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</si>
  <si>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</si>
  <si>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</si>
  <si>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</si>
  <si>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</si>
  <si>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</si>
  <si>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</si>
  <si>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</si>
  <si>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</si>
  <si>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</si>
  <si>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</si>
  <si>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</si>
  <si>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</si>
  <si>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</si>
  <si>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</si>
  <si>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</si>
  <si>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</si>
  <si>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</si>
  <si>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</si>
  <si>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</si>
  <si>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</si>
  <si>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</si>
  <si>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</si>
  <si>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</si>
  <si>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</si>
  <si>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</si>
  <si>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</si>
  <si>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</si>
  <si>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</si>
  <si>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</si>
  <si>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</si>
  <si>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</si>
  <si>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</si>
  <si>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</si>
  <si>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</si>
  <si>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</si>
  <si>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</si>
  <si>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</si>
  <si>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</si>
  <si>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</si>
  <si>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</si>
  <si>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</si>
  <si>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</si>
  <si>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</si>
  <si>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</si>
  <si>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</si>
  <si>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</si>
  <si>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</si>
  <si>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</si>
  <si>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</si>
  <si>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</si>
  <si>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</si>
  <si>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</si>
  <si>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</si>
  <si>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</si>
  <si>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</si>
  <si>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</si>
  <si>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</si>
  <si>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</si>
  <si>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</si>
  <si>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</si>
  <si>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</si>
  <si>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</si>
  <si>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</si>
  <si>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</si>
  <si>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</si>
  <si>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</si>
  <si>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</si>
  <si>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</si>
  <si>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</si>
  <si>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</si>
  <si>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</si>
  <si>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</si>
  <si>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</si>
  <si>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</si>
  <si>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</si>
  <si>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</si>
  <si>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</si>
  <si>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</si>
  <si>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</si>
  <si>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</si>
  <si>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</si>
  <si>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</si>
  <si>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</si>
  <si>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</si>
  <si>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</si>
  <si>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</si>
  <si>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</si>
  <si>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</si>
  <si>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</si>
  <si>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</si>
  <si>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</si>
  <si>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</si>
  <si>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</si>
  <si>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</si>
  <si>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</si>
  <si>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</si>
  <si>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</si>
  <si>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</si>
  <si>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</si>
  <si>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</si>
  <si>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</si>
  <si>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</si>
  <si>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</si>
  <si>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</si>
  <si>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</si>
  <si>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</si>
  <si>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</si>
  <si>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</si>
  <si>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</si>
  <si>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</si>
  <si>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</si>
  <si>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</si>
  <si>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</si>
  <si>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</si>
  <si>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</si>
  <si>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</si>
  <si>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</si>
  <si>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</si>
  <si>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</si>
  <si>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</si>
  <si>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</si>
  <si>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</si>
  <si>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</si>
  <si>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</si>
  <si>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</si>
  <si>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</si>
  <si>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</si>
  <si>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</si>
  <si>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</si>
  <si>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</si>
  <si>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</si>
  <si>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</si>
  <si>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</si>
  <si>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</si>
  <si>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</si>
  <si>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</si>
  <si>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</si>
  <si>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</si>
  <si>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</si>
  <si>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</si>
  <si>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</si>
  <si>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</si>
  <si>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</si>
  <si>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</si>
  <si>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</si>
  <si>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</si>
  <si>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</si>
  <si>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</si>
  <si>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</si>
  <si>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</si>
  <si>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</si>
  <si>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</si>
  <si>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</si>
  <si>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</si>
  <si>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</si>
  <si>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</si>
  <si>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</si>
  <si>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</si>
  <si>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</si>
  <si>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</si>
  <si>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</si>
  <si>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</si>
  <si>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</si>
  <si>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</si>
  <si>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</si>
  <si>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</si>
  <si>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</si>
  <si>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</si>
  <si>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</si>
  <si>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</si>
  <si>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</si>
  <si>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</si>
  <si>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</si>
  <si>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</si>
  <si>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</si>
  <si>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</si>
  <si>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</si>
  <si>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</si>
  <si>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</si>
  <si>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</si>
  <si>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</si>
  <si>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</si>
  <si>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</si>
  <si>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</si>
  <si>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</si>
  <si>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</si>
  <si>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</si>
  <si>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</si>
  <si>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</si>
  <si>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</si>
  <si>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</si>
  <si>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</si>
  <si>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</si>
  <si>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</si>
  <si>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</si>
  <si>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</si>
  <si>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</si>
  <si>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</si>
  <si>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</si>
  <si>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</si>
  <si>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</si>
  <si>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</si>
  <si>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</si>
  <si>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</si>
  <si>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</si>
  <si>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</si>
  <si>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</si>
  <si>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</si>
  <si>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</si>
  <si>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</si>
  <si>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</si>
  <si>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</si>
  <si>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</si>
  <si>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</si>
  <si>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</si>
  <si>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</si>
  <si>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</si>
  <si>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</si>
  <si>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</si>
  <si>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</si>
  <si>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</si>
  <si>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</si>
  <si>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</si>
  <si>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</si>
  <si>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</si>
  <si>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</si>
  <si>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</si>
  <si>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</si>
  <si>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</si>
  <si>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</si>
  <si>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</si>
  <si>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</si>
  <si>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</si>
  <si>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</si>
  <si>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</si>
  <si>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</si>
  <si>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</si>
  <si>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</si>
  <si>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</si>
  <si>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</si>
  <si>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</si>
  <si>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</si>
  <si>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</si>
  <si>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</si>
  <si>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</si>
  <si>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</si>
  <si>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</si>
  <si>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</si>
  <si>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</si>
  <si>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</si>
  <si>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</si>
  <si>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</si>
  <si>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</si>
  <si>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</si>
  <si>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</si>
  <si>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</si>
  <si>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</si>
  <si>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</si>
  <si>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</si>
  <si>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</si>
  <si>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</si>
  <si>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</si>
  <si>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</si>
  <si>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</si>
  <si>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</si>
  <si>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</si>
  <si>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</si>
  <si>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</si>
  <si>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</si>
  <si>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</si>
  <si>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</si>
  <si>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</si>
  <si>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</si>
  <si>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</si>
  <si>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</si>
  <si>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</si>
  <si>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</si>
  <si>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</si>
  <si>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</si>
  <si>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</si>
  <si>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</si>
  <si>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</si>
  <si>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</si>
  <si>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</si>
  <si>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</si>
  <si>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</si>
  <si>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</si>
  <si>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</si>
  <si>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</si>
  <si>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</si>
  <si>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</si>
  <si>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</si>
  <si>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</si>
  <si>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</si>
  <si>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</si>
  <si>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</si>
  <si>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</si>
  <si>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</si>
  <si>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</si>
  <si>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</si>
  <si>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</si>
  <si>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</si>
  <si>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</si>
  <si>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</si>
  <si>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</si>
  <si>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</si>
  <si>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</si>
  <si>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</si>
  <si>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</si>
  <si>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</si>
  <si>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</si>
  <si>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</si>
  <si>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</si>
  <si>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</si>
  <si>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</si>
  <si>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</si>
  <si>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</si>
  <si>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</si>
  <si>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</si>
  <si>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</si>
  <si>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</si>
  <si>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</si>
  <si>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</si>
  <si>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</si>
  <si>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</si>
  <si>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</si>
  <si>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</si>
  <si>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</si>
  <si>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</si>
  <si>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</si>
  <si>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</si>
  <si>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</si>
  <si>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</si>
  <si>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</si>
  <si>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</si>
  <si>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</si>
  <si>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</si>
  <si>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</si>
  <si>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</si>
  <si>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</si>
  <si>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</si>
  <si>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</si>
  <si>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</si>
  <si>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</si>
  <si>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</si>
  <si>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</si>
  <si>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</si>
  <si>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</si>
  <si>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</si>
  <si>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</si>
  <si>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</si>
  <si>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</si>
  <si>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</si>
  <si>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</si>
  <si>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</si>
  <si>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</si>
  <si>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</si>
  <si>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</si>
  <si>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</si>
  <si>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</si>
  <si>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</si>
  <si>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</si>
  <si>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</si>
  <si>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</si>
  <si>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</si>
  <si>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</si>
  <si>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</si>
  <si>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</si>
  <si>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</si>
  <si>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</si>
  <si>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</si>
  <si>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</si>
  <si>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</si>
  <si>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</si>
  <si>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</si>
  <si>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</si>
  <si>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</si>
  <si>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</si>
  <si>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</si>
  <si>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</si>
  <si>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</si>
  <si>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</si>
  <si>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</si>
  <si>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</si>
  <si>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</si>
  <si>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</si>
  <si>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</si>
  <si>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</si>
  <si>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</si>
  <si>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</si>
  <si>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</si>
  <si>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</si>
  <si>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</si>
  <si>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</si>
  <si>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</si>
  <si>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</si>
  <si>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</si>
  <si>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</si>
  <si>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</si>
  <si>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</si>
  <si>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</si>
  <si>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</si>
  <si>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</si>
  <si>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</si>
  <si>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</si>
  <si>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</si>
  <si>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</si>
  <si>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</si>
  <si>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</si>
  <si>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</si>
  <si>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</si>
  <si>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</si>
  <si>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</si>
  <si>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</si>
  <si>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</si>
  <si>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</si>
  <si>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</si>
  <si>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</si>
  <si>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</si>
  <si>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</si>
  <si>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</si>
  <si>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</si>
  <si>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</si>
  <si>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</si>
  <si>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</si>
  <si>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</si>
  <si>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</si>
  <si>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</si>
  <si>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</si>
  <si>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</si>
  <si>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</si>
  <si>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</si>
  <si>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</si>
  <si>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</si>
  <si>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</si>
  <si>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</si>
  <si>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</si>
  <si>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</si>
  <si>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</si>
  <si>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</si>
  <si>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</si>
  <si>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</si>
  <si>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</si>
  <si>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</si>
  <si>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</si>
  <si>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</si>
  <si>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</si>
  <si>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</si>
  <si>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</si>
  <si>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</si>
  <si>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</si>
  <si>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</si>
  <si>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</si>
  <si>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</si>
  <si>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</si>
  <si>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</si>
  <si>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</si>
  <si>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</si>
  <si>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</si>
  <si>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</si>
  <si>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</si>
  <si>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</si>
  <si>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</si>
  <si>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</si>
  <si>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</si>
  <si>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</si>
  <si>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</si>
  <si>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</si>
  <si>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</si>
  <si>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</si>
  <si>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</si>
  <si>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</si>
  <si>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</si>
  <si>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</si>
  <si>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</si>
  <si>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</si>
  <si>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</si>
  <si>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</si>
  <si>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</si>
  <si>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</si>
  <si>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</si>
  <si>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</si>
  <si>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</si>
  <si>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</si>
  <si>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</si>
  <si>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</si>
  <si>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</si>
  <si>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</si>
  <si>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</si>
  <si>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</si>
  <si>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</si>
  <si>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</si>
  <si>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</si>
  <si>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</si>
  <si>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</si>
  <si>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</si>
  <si>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</si>
  <si>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</si>
  <si>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</si>
  <si>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</si>
  <si>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</si>
  <si>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</si>
  <si>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</si>
  <si>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</si>
  <si>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</si>
  <si>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</si>
  <si>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</si>
  <si>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</si>
  <si>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</si>
  <si>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</si>
  <si>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</si>
  <si>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</si>
  <si>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</si>
  <si>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</si>
  <si>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</si>
  <si>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</si>
  <si>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</si>
  <si>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</si>
  <si>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</si>
  <si>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</si>
  <si>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</si>
  <si>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</si>
  <si>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</si>
  <si>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</si>
  <si>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</si>
  <si>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</si>
  <si>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</si>
  <si>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</si>
  <si>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</si>
  <si>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</si>
  <si>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</si>
  <si>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</si>
  <si>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</si>
  <si>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</si>
  <si>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</si>
  <si>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</si>
  <si>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</si>
  <si>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</si>
  <si>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</si>
  <si>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</si>
  <si>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</si>
  <si>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</si>
  <si>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</si>
  <si>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</si>
  <si>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</si>
  <si>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</si>
  <si>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</si>
  <si>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</si>
  <si>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</si>
  <si>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</si>
  <si>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</si>
  <si>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</si>
  <si>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</si>
  <si>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</si>
  <si>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</si>
  <si>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</si>
  <si>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</si>
  <si>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</si>
  <si>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</si>
  <si>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</si>
  <si>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</si>
  <si>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</si>
  <si>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</si>
  <si>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</si>
  <si>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</si>
  <si>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</si>
  <si>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</si>
  <si>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</si>
  <si>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</si>
  <si>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</si>
  <si>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</si>
  <si>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</si>
  <si>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</si>
  <si>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</si>
  <si>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</si>
  <si>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</si>
  <si>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</si>
  <si>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</si>
  <si>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</si>
  <si>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</si>
  <si>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</si>
  <si>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</si>
  <si>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</si>
  <si>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</si>
  <si>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</si>
  <si>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</si>
  <si>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</si>
  <si>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</si>
  <si>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</si>
  <si>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</si>
  <si>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</si>
  <si>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</si>
  <si>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</si>
  <si>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</si>
  <si>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</si>
  <si>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</si>
  <si>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</si>
  <si>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</si>
  <si>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</si>
  <si>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</si>
  <si>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</si>
  <si>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</si>
  <si>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</si>
  <si>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</si>
  <si>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</si>
  <si>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</si>
  <si>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</si>
  <si>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</si>
  <si>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</si>
  <si>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</si>
  <si>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</si>
  <si>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</si>
  <si>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</si>
  <si>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</si>
  <si>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</si>
  <si>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</si>
  <si>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</si>
  <si>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</si>
  <si>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</si>
  <si>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</si>
  <si>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</si>
  <si>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</si>
  <si>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</si>
  <si>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</si>
  <si>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</si>
  <si>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</si>
  <si>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</si>
  <si>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</si>
  <si>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</si>
  <si>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</si>
  <si>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</si>
  <si>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</si>
  <si>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</si>
  <si>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</si>
  <si>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</si>
  <si>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</si>
  <si>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</si>
  <si>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</si>
  <si>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</si>
  <si>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</si>
  <si>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</si>
  <si>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</si>
  <si>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</si>
  <si>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</si>
  <si>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</si>
  <si>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</si>
  <si>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</si>
  <si>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</si>
  <si>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</si>
  <si>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</si>
  <si>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</si>
  <si>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</si>
  <si>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</si>
  <si>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</si>
  <si>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</si>
  <si>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</si>
  <si>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</si>
  <si>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</si>
  <si>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</si>
  <si>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</si>
  <si>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</si>
  <si>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</si>
  <si>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</si>
  <si>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</si>
  <si>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</si>
  <si>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</si>
  <si>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</si>
  <si>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</si>
  <si>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</si>
  <si>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</si>
  <si>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</si>
  <si>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</si>
  <si>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</si>
  <si>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</si>
  <si>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</si>
  <si>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</si>
  <si>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</si>
  <si>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</si>
  <si>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</si>
  <si>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</si>
  <si>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</si>
  <si>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</si>
  <si>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</si>
  <si>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</si>
  <si>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</si>
  <si>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</si>
  <si>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</si>
  <si>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</si>
  <si>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</si>
  <si>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</si>
  <si>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</si>
  <si>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</si>
  <si>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</si>
  <si>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</si>
  <si>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</si>
  <si>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</si>
  <si>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</si>
  <si>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</si>
  <si>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</si>
  <si>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</si>
  <si>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</si>
  <si>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</si>
  <si>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</si>
  <si>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</si>
  <si>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</si>
  <si>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</si>
  <si>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</si>
  <si>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</si>
  <si>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</si>
  <si>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</si>
  <si>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</si>
  <si>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</si>
  <si>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</si>
  <si>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</si>
  <si>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</si>
  <si>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</si>
  <si>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</si>
  <si>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</si>
  <si>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</si>
  <si>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</si>
  <si>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</si>
  <si>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</si>
  <si>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</si>
  <si>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</si>
  <si>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</si>
  <si>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</si>
  <si>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</si>
  <si>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</si>
  <si>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</si>
  <si>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</si>
  <si>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</si>
  <si>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</si>
  <si>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</si>
  <si>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</si>
  <si>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</si>
  <si>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</si>
  <si>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</si>
  <si>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</si>
  <si>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</si>
  <si>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</si>
  <si>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</si>
  <si>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</si>
  <si>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</si>
  <si>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</si>
  <si>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</si>
  <si>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</si>
  <si>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</si>
  <si>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</si>
  <si>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</si>
  <si>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</si>
  <si>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</si>
  <si>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</si>
  <si>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</si>
  <si>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</si>
  <si>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</si>
  <si>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</si>
  <si>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</si>
  <si>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</si>
  <si>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</si>
  <si>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</si>
  <si>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</si>
  <si>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</si>
  <si>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</si>
  <si>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</si>
  <si>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</si>
  <si>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</si>
  <si>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</si>
  <si>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</si>
  <si>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</si>
  <si>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</si>
  <si>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</si>
  <si>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</si>
  <si>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</si>
  <si>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</si>
  <si>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</si>
  <si>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</si>
  <si>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</si>
  <si>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</si>
  <si>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</si>
  <si>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</si>
  <si>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</si>
  <si>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</si>
  <si>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</si>
  <si>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</si>
  <si>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</si>
  <si>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</si>
  <si>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</si>
  <si>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</si>
  <si>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</si>
  <si>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</si>
  <si>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</si>
  <si>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</si>
  <si>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</si>
  <si>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</si>
  <si>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</si>
  <si>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</si>
  <si>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</si>
  <si>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</si>
  <si>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</si>
  <si>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</si>
  <si>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</si>
  <si>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</si>
  <si>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</si>
  <si>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</si>
  <si>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</si>
  <si>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</si>
  <si>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</si>
  <si>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</si>
  <si>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</si>
  <si>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</si>
  <si>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</si>
  <si>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</si>
  <si>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</si>
  <si>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</si>
  <si>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</si>
  <si>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</si>
  <si>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</si>
  <si>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</si>
  <si>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</si>
  <si>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</si>
  <si>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</si>
  <si>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</si>
  <si>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</si>
  <si>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</si>
  <si>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</si>
  <si>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</si>
  <si>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</si>
  <si>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</si>
  <si>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</si>
  <si>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</si>
  <si>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</si>
  <si>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</si>
  <si>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</si>
  <si>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</si>
  <si>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</si>
  <si>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</si>
  <si>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</si>
  <si>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</si>
  <si>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</si>
  <si>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</si>
  <si>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</si>
  <si>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</si>
  <si>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</si>
  <si>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</si>
  <si>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</si>
  <si>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</si>
  <si>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</si>
  <si>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</si>
  <si>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</si>
  <si>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</si>
  <si>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</si>
  <si>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</si>
  <si>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</si>
  <si>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</si>
  <si>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</si>
  <si>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</si>
  <si>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</si>
  <si>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</si>
  <si>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</si>
  <si>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</si>
  <si>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</si>
  <si>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</si>
  <si>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</si>
  <si>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</si>
  <si>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</si>
  <si>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</si>
  <si>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</si>
  <si>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</si>
  <si>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</si>
  <si>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</si>
  <si>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</si>
  <si>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</si>
  <si>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</si>
  <si>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</si>
  <si>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</si>
  <si>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</si>
  <si>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</si>
  <si>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</si>
  <si>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</si>
  <si>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</si>
  <si>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</si>
  <si>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</si>
  <si>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</si>
  <si>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</si>
  <si>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</si>
  <si>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</si>
  <si>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</si>
  <si>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</si>
  <si>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</si>
  <si>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</si>
  <si>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</si>
  <si>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</si>
  <si>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</si>
  <si>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</si>
  <si>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</si>
  <si>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</si>
  <si>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</si>
  <si>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</si>
  <si>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</si>
  <si>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</si>
  <si>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</si>
  <si>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</si>
  <si>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</si>
  <si>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</si>
  <si>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</si>
  <si>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</si>
  <si>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</si>
  <si>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</si>
  <si>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</si>
  <si>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</si>
  <si>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</si>
  <si>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</si>
  <si>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</si>
  <si>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</si>
  <si>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</si>
  <si>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</si>
  <si>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</si>
  <si>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</si>
  <si>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</si>
  <si>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</si>
  <si>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</si>
  <si>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</si>
  <si>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</si>
  <si>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</si>
  <si>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</si>
  <si>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</si>
  <si>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</si>
  <si>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</si>
  <si>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</si>
  <si>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</si>
  <si>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</si>
  <si>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</si>
  <si>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</si>
  <si>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</si>
  <si>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</si>
  <si>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</si>
  <si>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</si>
  <si>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</si>
  <si>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</si>
  <si>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</si>
  <si>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</si>
  <si>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</si>
  <si>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</si>
  <si>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</si>
  <si>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</si>
  <si>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</si>
  <si>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</si>
  <si>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</si>
  <si>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</si>
  <si>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</si>
  <si>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</si>
  <si>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</si>
  <si>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</si>
  <si>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</si>
  <si>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</si>
  <si>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</si>
  <si>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</si>
  <si>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</si>
  <si>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</si>
  <si>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</si>
  <si>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</si>
  <si>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</si>
  <si>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</si>
  <si>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</si>
  <si>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</si>
  <si>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</si>
  <si>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</si>
  <si>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</si>
  <si>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</si>
  <si>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</si>
  <si>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</si>
  <si>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</si>
  <si>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</si>
  <si>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</si>
  <si>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</si>
  <si>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</si>
  <si>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</si>
  <si>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</si>
  <si>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</si>
  <si>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</si>
  <si>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</si>
  <si>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</si>
  <si>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</si>
  <si>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</si>
  <si>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</si>
  <si>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</si>
  <si>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</si>
  <si>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</si>
  <si>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</si>
  <si>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</si>
  <si>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</si>
  <si>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</si>
  <si>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</si>
  <si>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</si>
  <si>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</si>
  <si>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</si>
  <si>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</si>
  <si>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</si>
  <si>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</si>
  <si>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</si>
  <si>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</si>
  <si>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</si>
  <si>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</si>
  <si>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</si>
  <si>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</si>
  <si>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</si>
  <si>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</si>
  <si>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</si>
  <si>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</si>
  <si>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</si>
  <si>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</si>
  <si>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</si>
  <si>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</si>
  <si>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</si>
  <si>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</si>
  <si>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</si>
  <si>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</si>
  <si>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</si>
  <si>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</si>
  <si>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</si>
  <si>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</si>
  <si>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</si>
  <si>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</si>
  <si>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</si>
  <si>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</si>
  <si>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</si>
  <si>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</si>
  <si>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</si>
  <si>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</si>
  <si>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</si>
  <si>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</si>
  <si>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</si>
  <si>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</si>
  <si>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</si>
  <si>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</si>
  <si>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</si>
  <si>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</si>
  <si>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</si>
  <si>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</si>
  <si>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</si>
  <si>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</si>
  <si>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</si>
  <si>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</si>
  <si>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</si>
  <si>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</si>
  <si>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</si>
  <si>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</si>
  <si>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</si>
  <si>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</si>
  <si>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</si>
  <si>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</si>
  <si>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</si>
  <si>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</si>
  <si>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</si>
  <si>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</si>
  <si>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</si>
  <si>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</si>
  <si>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</si>
  <si>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</si>
  <si>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</si>
  <si>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</si>
  <si>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</si>
  <si>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</si>
  <si>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</si>
  <si>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</si>
  <si>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</si>
  <si>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</si>
  <si>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</si>
  <si>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</si>
  <si>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</si>
  <si>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</si>
  <si>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</si>
  <si>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</si>
  <si>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</si>
  <si>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</si>
  <si>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</si>
  <si>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</si>
  <si>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</si>
  <si>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</si>
  <si>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</si>
  <si>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</si>
  <si>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</si>
  <si>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</si>
  <si>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</si>
  <si>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</si>
  <si>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</si>
  <si>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</si>
  <si>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</si>
  <si>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</si>
  <si>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</si>
  <si>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</si>
  <si>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</si>
  <si>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</si>
  <si>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</si>
  <si>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</si>
  <si>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</si>
  <si>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</si>
  <si>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</si>
  <si>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</si>
  <si>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</si>
  <si>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</si>
  <si>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</si>
  <si>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</si>
  <si>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</si>
  <si>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</si>
  <si>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</si>
  <si>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</si>
  <si>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</si>
  <si>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</si>
  <si>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</si>
  <si>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</si>
  <si>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</si>
  <si>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</si>
  <si>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</si>
  <si>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</si>
  <si>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</si>
  <si>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</si>
  <si>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</si>
  <si>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</si>
  <si>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</si>
  <si>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</si>
  <si>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</si>
  <si>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</si>
  <si>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</si>
  <si>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</si>
  <si>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</si>
  <si>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</si>
  <si>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</si>
  <si>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</si>
  <si>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</si>
  <si>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</si>
  <si>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</si>
  <si>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</si>
  <si>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</si>
  <si>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</si>
  <si>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</si>
  <si>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</si>
  <si>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</si>
  <si>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</si>
  <si>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</si>
  <si>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</si>
  <si>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</si>
  <si>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</si>
  <si>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</si>
  <si>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</si>
  <si>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</si>
  <si>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</si>
  <si>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</si>
  <si>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</si>
  <si>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</si>
  <si>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</si>
  <si>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</si>
  <si>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</si>
  <si>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</si>
  <si>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</si>
  <si>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</si>
  <si>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</si>
  <si>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</si>
  <si>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</si>
  <si>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</si>
  <si>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</si>
  <si>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</si>
  <si>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</si>
  <si>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</si>
  <si>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</si>
  <si>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</si>
  <si>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</si>
  <si>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</si>
  <si>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</si>
  <si>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</si>
  <si>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</si>
  <si>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</si>
  <si>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</si>
  <si>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</si>
  <si>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</si>
  <si>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</si>
  <si>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</si>
  <si>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</si>
  <si>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</si>
  <si>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</si>
  <si>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</si>
  <si>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</si>
  <si>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</si>
  <si>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</si>
  <si>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</si>
  <si>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</si>
  <si>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</si>
  <si>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</si>
  <si>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</si>
  <si>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</si>
  <si>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</si>
  <si>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</si>
  <si>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</si>
  <si>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</si>
  <si>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</si>
  <si>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</si>
  <si>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</si>
  <si>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</si>
  <si>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</si>
  <si>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</si>
  <si>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</si>
  <si>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</si>
  <si>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</si>
  <si>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</si>
  <si>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</si>
  <si>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</si>
  <si>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</si>
  <si>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</si>
  <si>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</si>
  <si>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</si>
  <si>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</si>
  <si>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</si>
  <si>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</si>
  <si>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</si>
  <si>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</si>
  <si>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</si>
  <si>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</si>
  <si>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</si>
  <si>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</si>
  <si>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</si>
  <si>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</si>
  <si>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</si>
  <si>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</si>
  <si>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</si>
  <si>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</si>
  <si>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</si>
  <si>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</si>
  <si>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</si>
  <si>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</si>
  <si>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</si>
  <si>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</si>
  <si>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</si>
  <si>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</si>
  <si>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</si>
  <si>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</si>
  <si>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</si>
  <si>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</si>
  <si>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</si>
  <si>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</si>
  <si>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</si>
  <si>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</si>
  <si>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</si>
  <si>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</si>
  <si>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</si>
  <si>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</si>
  <si>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</si>
  <si>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</si>
  <si>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</si>
  <si>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</si>
  <si>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</si>
  <si>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</si>
  <si>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</si>
  <si>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</si>
  <si>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</si>
  <si>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</si>
  <si>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</si>
  <si>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</si>
  <si>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</si>
  <si>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</si>
  <si>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</si>
  <si>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</si>
  <si>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</si>
  <si>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</si>
  <si>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</si>
  <si>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</si>
  <si>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</si>
  <si>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</si>
  <si>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</si>
  <si>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</si>
  <si>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</si>
  <si>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</si>
  <si>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</si>
  <si>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</si>
  <si>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</si>
  <si>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</si>
  <si>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</si>
  <si>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</si>
  <si>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</si>
  <si>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</si>
  <si>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</si>
  <si>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</si>
  <si>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</si>
  <si>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</si>
  <si>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</si>
  <si>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</si>
  <si>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</si>
  <si>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</si>
  <si>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</si>
  <si>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</si>
  <si>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</si>
  <si>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</si>
  <si>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</si>
  <si>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</si>
  <si>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</si>
  <si>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</si>
  <si>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</si>
  <si>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</si>
  <si>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</si>
  <si>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</si>
  <si>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</si>
  <si>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</si>
  <si>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</si>
  <si>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</si>
  <si>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</si>
  <si>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</si>
  <si>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</si>
  <si>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</si>
  <si>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</si>
  <si>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</si>
  <si>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</si>
  <si>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</si>
  <si>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</si>
  <si>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</si>
  <si>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</si>
  <si>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</si>
  <si>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</si>
  <si>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</si>
  <si>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</si>
  <si>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</si>
  <si>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</si>
  <si>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</si>
  <si>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</si>
  <si>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</si>
  <si>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</si>
  <si>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</si>
  <si>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</si>
  <si>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</si>
  <si>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</si>
  <si>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</si>
  <si>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</si>
  <si>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</si>
  <si>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</si>
  <si>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</si>
  <si>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</si>
  <si>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</si>
  <si>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</si>
  <si>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</si>
  <si>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</si>
  <si>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</si>
  <si>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</si>
  <si>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</si>
  <si>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</si>
  <si>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</si>
  <si>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</si>
  <si>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</si>
  <si>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</si>
  <si>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</si>
  <si>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</si>
  <si>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</si>
  <si>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</si>
  <si>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</si>
  <si>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</si>
  <si>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</si>
  <si>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</si>
  <si>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</si>
  <si>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</si>
  <si>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</si>
  <si>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</si>
  <si>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</si>
  <si>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</si>
  <si>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</si>
  <si>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</si>
  <si>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</si>
  <si>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</si>
  <si>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</si>
  <si>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</si>
  <si>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</si>
  <si>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</si>
  <si>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</si>
  <si>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</si>
  <si>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</si>
  <si>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</si>
  <si>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</si>
  <si>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</si>
  <si>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</si>
  <si>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</si>
  <si>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</si>
  <si>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</si>
  <si>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</si>
  <si>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</si>
  <si>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</si>
  <si>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</si>
  <si>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</si>
  <si>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</si>
  <si>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</si>
  <si>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</si>
  <si>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</si>
  <si>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</si>
  <si>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</si>
  <si>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</si>
  <si>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</si>
  <si>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</si>
  <si>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</si>
  <si>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</si>
  <si>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</si>
  <si>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</si>
  <si>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</si>
  <si>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</si>
  <si>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</si>
  <si>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</si>
  <si>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</si>
  <si>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</si>
  <si>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</si>
  <si>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</si>
  <si>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</si>
  <si>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</si>
  <si>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</si>
  <si>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</si>
  <si>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</si>
  <si>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</si>
  <si>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</si>
  <si>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</si>
  <si>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</si>
  <si>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</si>
  <si>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</si>
  <si>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</si>
  <si>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</si>
  <si>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</si>
  <si>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</si>
  <si>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</si>
  <si>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</si>
  <si>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</si>
  <si>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</si>
  <si>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</si>
  <si>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</si>
  <si>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</si>
  <si>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</si>
  <si>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</si>
  <si>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</si>
  <si>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</si>
  <si>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</si>
  <si>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</si>
  <si>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</si>
  <si>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</si>
  <si>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</si>
  <si>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</si>
  <si>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</si>
  <si>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</si>
  <si>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</si>
  <si>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</si>
  <si>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</si>
  <si>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</si>
  <si>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</si>
  <si>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</si>
  <si>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</si>
  <si>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</si>
  <si>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</si>
  <si>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</si>
  <si>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</si>
  <si>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</si>
  <si>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</si>
  <si>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</si>
  <si>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</si>
  <si>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</si>
  <si>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</si>
  <si>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</si>
  <si>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</si>
  <si>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</si>
  <si>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</si>
  <si>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</si>
  <si>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</si>
  <si>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</si>
  <si>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</si>
  <si>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</si>
  <si>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</si>
  <si>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</si>
  <si>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</si>
  <si>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</si>
  <si>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</si>
  <si>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</si>
  <si>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</si>
  <si>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</si>
  <si>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</si>
  <si>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</si>
  <si>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</si>
  <si>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</si>
  <si>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</si>
  <si>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</si>
  <si>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</si>
  <si>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</si>
  <si>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</si>
  <si>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</si>
  <si>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</si>
  <si>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</si>
  <si>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</si>
  <si>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</si>
  <si>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</si>
  <si>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</si>
  <si>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</si>
  <si>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</si>
  <si>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</si>
  <si>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</si>
  <si>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</si>
  <si>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</si>
  <si>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</si>
  <si>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</si>
  <si>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</si>
  <si>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</si>
  <si>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</si>
  <si>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</si>
  <si>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</si>
  <si>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</si>
  <si>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</si>
  <si>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</si>
  <si>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</si>
  <si>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</si>
  <si>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</si>
  <si>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</si>
  <si>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</si>
  <si>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</si>
  <si>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</si>
  <si>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</si>
  <si>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</si>
  <si>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</si>
  <si>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</si>
  <si>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</si>
  <si>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</si>
  <si>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</si>
  <si>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</si>
  <si>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</si>
  <si>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</si>
  <si>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</si>
  <si>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</si>
  <si>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</si>
  <si>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</si>
  <si>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</si>
  <si>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</si>
  <si>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</si>
  <si>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</si>
  <si>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</si>
  <si>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</si>
  <si>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</si>
  <si>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</si>
  <si>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</si>
  <si>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</si>
  <si>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</si>
  <si>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</si>
  <si>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</si>
  <si>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</si>
  <si>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</si>
  <si>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</si>
  <si>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</si>
  <si>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</si>
  <si>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</si>
  <si>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</si>
  <si>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</si>
  <si>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</si>
  <si>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</si>
  <si>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</si>
  <si>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</si>
  <si>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</si>
  <si>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</si>
  <si>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</si>
  <si>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</si>
  <si>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</si>
  <si>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</si>
  <si>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</si>
  <si>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</si>
  <si>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</si>
  <si>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</si>
  <si>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</si>
  <si>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</si>
  <si>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</si>
  <si>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</si>
  <si>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</si>
  <si>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</si>
  <si>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</si>
  <si>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</si>
  <si>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</si>
  <si>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</si>
  <si>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</si>
  <si>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</si>
  <si>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</si>
  <si>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</si>
  <si>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</si>
  <si>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</si>
  <si>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</si>
  <si>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</si>
  <si>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</si>
  <si>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</si>
  <si>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</si>
  <si>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</si>
  <si>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</si>
  <si>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</si>
  <si>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</si>
  <si>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</si>
  <si>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</si>
  <si>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</si>
  <si>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</si>
  <si>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</si>
  <si>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</si>
  <si>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</si>
  <si>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</si>
  <si>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</si>
  <si>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</si>
  <si>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</si>
  <si>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</si>
  <si>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</si>
  <si>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</si>
  <si>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</si>
  <si>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</si>
  <si>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</si>
  <si>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</si>
  <si>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</si>
  <si>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</si>
  <si>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</si>
  <si>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</si>
  <si>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</si>
  <si>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</si>
  <si>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</si>
  <si>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</si>
  <si>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</si>
  <si>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</si>
  <si>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</si>
  <si>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</si>
  <si>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</si>
  <si>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</si>
  <si>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</si>
  <si>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</si>
  <si>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</si>
  <si>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</si>
  <si>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</si>
  <si>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</si>
  <si>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</si>
  <si>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</si>
  <si>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</si>
  <si>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</si>
  <si>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</si>
  <si>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</si>
  <si>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</si>
  <si>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</si>
  <si>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</si>
  <si>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</si>
  <si>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</si>
  <si>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</si>
  <si>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</si>
  <si>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</si>
  <si>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</si>
  <si>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</si>
  <si>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</si>
  <si>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</si>
  <si>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</si>
  <si>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</si>
  <si>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</si>
  <si>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</si>
  <si>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</si>
  <si>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</si>
  <si>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</si>
  <si>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</si>
  <si>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</si>
  <si>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</si>
  <si>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</si>
  <si>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</si>
  <si>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</si>
  <si>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</si>
  <si>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</si>
  <si>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</si>
  <si>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</si>
  <si>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</si>
  <si>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</si>
  <si>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</si>
  <si>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</si>
  <si>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</si>
  <si>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</si>
  <si>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</si>
  <si>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</si>
  <si>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</si>
  <si>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</si>
  <si>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</si>
  <si>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</si>
  <si>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</si>
  <si>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</si>
  <si>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</si>
  <si>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</si>
  <si>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</si>
  <si>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</si>
  <si>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</si>
  <si>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</si>
  <si>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</si>
  <si>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</si>
  <si>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</si>
  <si>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</si>
  <si>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</si>
  <si>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</si>
  <si>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</si>
  <si>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</si>
  <si>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</si>
  <si>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</si>
  <si>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</si>
  <si>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</si>
  <si>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</si>
  <si>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</si>
  <si>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</si>
  <si>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</si>
  <si>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</si>
  <si>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</si>
  <si>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</si>
  <si>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</si>
  <si>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</si>
  <si>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</si>
  <si>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</si>
  <si>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</si>
  <si>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</si>
  <si>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</si>
  <si>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</si>
  <si>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</si>
  <si>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</si>
  <si>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</si>
  <si>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</si>
  <si>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</si>
  <si>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</si>
  <si>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</si>
  <si>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</si>
  <si>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</si>
  <si>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</si>
  <si>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</si>
  <si>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</si>
  <si>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</si>
  <si>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</si>
  <si>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</si>
  <si>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</si>
  <si>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</si>
  <si>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</si>
  <si>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</si>
  <si>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</si>
  <si>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</si>
  <si>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</si>
  <si>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</si>
  <si>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</si>
  <si>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</si>
  <si>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</si>
  <si>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</si>
  <si>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</si>
  <si>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</si>
  <si>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</si>
  <si>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</si>
  <si>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</si>
  <si>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</si>
  <si>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</si>
  <si>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</si>
  <si>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</si>
  <si>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</si>
  <si>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</si>
  <si>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</si>
  <si>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</si>
  <si>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</si>
  <si>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</si>
  <si>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</si>
  <si>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</si>
  <si>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</si>
  <si>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</si>
  <si>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</si>
  <si>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</si>
  <si>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</si>
  <si>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</si>
  <si>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</si>
  <si>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</si>
  <si>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</si>
  <si>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</si>
  <si>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</si>
  <si>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</si>
  <si>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</si>
  <si>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</si>
  <si>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</si>
  <si>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</si>
  <si>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</si>
  <si>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</si>
  <si>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</si>
  <si>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</si>
  <si>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</si>
  <si>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</si>
  <si>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</si>
  <si>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</si>
  <si>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</si>
  <si>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</si>
  <si>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</si>
  <si>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</si>
  <si>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</si>
  <si>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</si>
  <si>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</si>
  <si>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</si>
  <si>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</si>
  <si>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</si>
  <si>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</si>
  <si>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</si>
  <si>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</si>
  <si>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</si>
  <si>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</si>
  <si>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</si>
  <si>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</si>
  <si>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</si>
  <si>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</si>
  <si>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</si>
  <si>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</si>
  <si>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</si>
  <si>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</si>
  <si>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</si>
  <si>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</si>
  <si>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</si>
  <si>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</si>
  <si>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</si>
  <si>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</si>
  <si>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</si>
  <si>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</si>
  <si>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</si>
  <si>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</si>
  <si>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</si>
  <si>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</si>
  <si>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</si>
  <si>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</si>
  <si>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</si>
  <si>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</si>
  <si>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</si>
  <si>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</si>
  <si>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</si>
  <si>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</si>
  <si>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</si>
  <si>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</si>
  <si>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</si>
  <si>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</si>
  <si>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</si>
  <si>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</si>
  <si>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</si>
  <si>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</si>
  <si>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</si>
  <si>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</si>
  <si>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</si>
  <si>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</si>
  <si>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</si>
  <si>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</si>
  <si>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</si>
  <si>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</si>
  <si>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</si>
  <si>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</si>
  <si>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</si>
  <si>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</si>
  <si>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</si>
  <si>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</si>
  <si>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</si>
  <si>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</si>
  <si>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</si>
  <si>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</si>
  <si>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</si>
  <si>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</si>
  <si>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</si>
  <si>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</si>
  <si>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</si>
  <si>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</si>
  <si>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</si>
  <si>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</si>
  <si>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</si>
  <si>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</si>
  <si>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</si>
  <si>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</si>
  <si>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</si>
  <si>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</si>
  <si>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</si>
  <si>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</si>
  <si>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</si>
  <si>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</si>
  <si>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</si>
  <si>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</si>
  <si>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</si>
  <si>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</si>
  <si>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</si>
  <si>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</si>
  <si>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</si>
  <si>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</si>
  <si>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</si>
  <si>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</si>
  <si>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</si>
  <si>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</si>
  <si>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</si>
  <si>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</si>
  <si>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</si>
  <si>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</si>
  <si>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</si>
  <si>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</si>
  <si>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</si>
  <si>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</si>
  <si>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</si>
  <si>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</si>
  <si>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</si>
  <si>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</si>
  <si>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</si>
  <si>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</si>
  <si>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</si>
  <si>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</si>
  <si>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</si>
  <si>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</si>
  <si>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</si>
  <si>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</si>
  <si>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</si>
  <si>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</si>
  <si>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</si>
  <si>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</si>
  <si>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</si>
  <si>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</si>
  <si>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</si>
  <si>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</si>
  <si>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</si>
  <si>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</si>
  <si>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</si>
  <si>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</si>
  <si>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</si>
  <si>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</si>
  <si>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</si>
  <si>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</si>
  <si>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</si>
  <si>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</si>
  <si>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</si>
  <si>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</si>
  <si>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</si>
  <si>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</si>
  <si>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</si>
  <si>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</si>
  <si>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</si>
  <si>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</si>
  <si>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</si>
  <si>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</si>
  <si>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</si>
  <si>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</si>
  <si>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</si>
  <si>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</si>
  <si>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</si>
  <si>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</si>
  <si>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</si>
  <si>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</si>
  <si>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</si>
  <si>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</si>
  <si>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</si>
  <si>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</si>
  <si>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</si>
  <si>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</si>
  <si>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</si>
  <si>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</si>
  <si>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</si>
  <si>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</si>
  <si>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</si>
  <si>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</si>
  <si>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</si>
  <si>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</si>
  <si>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</si>
  <si>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</si>
  <si>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</si>
  <si>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</si>
  <si>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</si>
  <si>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</si>
  <si>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</si>
  <si>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</si>
  <si>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</si>
  <si>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</si>
  <si>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</si>
  <si>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</si>
  <si>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</si>
  <si>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</si>
  <si>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</si>
  <si>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</si>
  <si>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</si>
  <si>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</si>
  <si>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</si>
  <si>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</si>
  <si>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</si>
  <si>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</si>
  <si>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</si>
  <si>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</si>
  <si>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</si>
  <si>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</si>
  <si>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</si>
  <si>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</si>
  <si>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</si>
  <si>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</si>
  <si>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</si>
  <si>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</si>
  <si>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</si>
  <si>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</si>
  <si>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</si>
  <si>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</si>
  <si>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</si>
  <si>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</si>
  <si>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</si>
  <si>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</si>
  <si>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</si>
  <si>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</si>
  <si>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</si>
  <si>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</si>
  <si>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</si>
  <si>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</si>
  <si>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</si>
  <si>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</si>
  <si>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</si>
  <si>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</si>
  <si>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</si>
  <si>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</si>
  <si>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</si>
  <si>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</si>
  <si>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</si>
  <si>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</si>
  <si>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</si>
  <si>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</si>
  <si>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</si>
  <si>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</si>
  <si>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</si>
  <si>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</si>
  <si>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</si>
  <si>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</si>
  <si>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</si>
  <si>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</si>
  <si>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</si>
  <si>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</si>
  <si>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</si>
  <si>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</si>
  <si>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</si>
  <si>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</si>
  <si>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</si>
  <si>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</si>
  <si>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</si>
  <si>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</si>
  <si>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</si>
  <si>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</si>
  <si>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</si>
  <si>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</si>
  <si>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</si>
  <si>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</si>
  <si>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</si>
  <si>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</si>
  <si>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</si>
  <si>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</si>
  <si>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</si>
  <si>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</si>
  <si>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</si>
  <si>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</si>
  <si>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</si>
  <si>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</si>
  <si>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</si>
  <si>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</si>
  <si>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</si>
  <si>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</si>
  <si>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</si>
  <si>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</si>
  <si>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</si>
  <si>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</si>
  <si>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</si>
  <si>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</si>
  <si>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</si>
  <si>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</si>
  <si>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</si>
  <si>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</si>
  <si>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</si>
  <si>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</si>
  <si>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</si>
  <si>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</si>
  <si>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</si>
  <si>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</si>
  <si>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</si>
  <si>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</si>
  <si>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</si>
  <si>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</si>
  <si>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</si>
  <si>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</si>
  <si>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</si>
  <si>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</si>
  <si>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</si>
  <si>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</si>
  <si>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</si>
  <si>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</si>
  <si>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</si>
  <si>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</si>
  <si>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</si>
  <si>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</si>
  <si>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</si>
  <si>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</si>
  <si>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</si>
  <si>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</si>
  <si>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</si>
  <si>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</si>
  <si>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</si>
  <si>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</si>
  <si>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</si>
  <si>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</si>
  <si>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</si>
  <si>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</si>
  <si>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</si>
  <si>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</si>
  <si>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</si>
  <si>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</si>
  <si>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</si>
  <si>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</si>
  <si>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</si>
  <si>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</si>
  <si>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</si>
  <si>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</si>
  <si>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</si>
  <si>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</si>
  <si>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</si>
  <si>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</si>
  <si>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</si>
  <si>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</si>
  <si>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</si>
  <si>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</si>
  <si>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</si>
  <si>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</si>
  <si>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</si>
  <si>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</si>
  <si>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</si>
  <si>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</si>
  <si>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</si>
  <si>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</si>
  <si>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</si>
  <si>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</si>
  <si>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</si>
  <si>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</si>
  <si>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</si>
  <si>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</si>
  <si>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</si>
  <si>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</si>
  <si>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</si>
  <si>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</si>
  <si>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</si>
  <si>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</si>
  <si>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</si>
  <si>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</si>
  <si>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</si>
  <si>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</si>
  <si>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</si>
  <si>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</si>
  <si>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</si>
  <si>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</si>
  <si>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</si>
  <si>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</si>
  <si>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</si>
  <si>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</si>
  <si>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</si>
  <si>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</si>
  <si>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</si>
  <si>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</si>
  <si>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</si>
  <si>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</si>
  <si>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</si>
  <si>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</si>
  <si>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</si>
  <si>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</si>
  <si>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</si>
  <si>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</si>
  <si>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</si>
  <si>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</si>
  <si>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</si>
  <si>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</si>
  <si>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</si>
  <si>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</si>
  <si>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</si>
  <si>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</si>
  <si>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</si>
  <si>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</si>
  <si>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</si>
  <si>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</si>
  <si>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</si>
  <si>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</si>
  <si>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</si>
  <si>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</si>
  <si>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</si>
  <si>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</si>
  <si>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</si>
  <si>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</si>
  <si>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</si>
  <si>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</si>
  <si>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</si>
  <si>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</si>
  <si>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</si>
  <si>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</si>
  <si>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</si>
  <si>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</si>
  <si>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</si>
  <si>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</si>
  <si>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</si>
  <si>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</si>
  <si>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</si>
  <si>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</si>
  <si>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</si>
  <si>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</si>
  <si>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</si>
  <si>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</si>
  <si>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</si>
  <si>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</si>
  <si>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</si>
  <si>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</si>
  <si>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</si>
  <si>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</si>
  <si>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</si>
  <si>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</si>
  <si>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</si>
  <si>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</si>
  <si>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</si>
  <si>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</si>
  <si>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</si>
  <si>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</si>
  <si>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</si>
  <si>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</si>
  <si>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</si>
  <si>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</si>
  <si>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</si>
  <si>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</si>
  <si>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</si>
  <si>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</si>
  <si>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</si>
  <si>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</si>
  <si>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</si>
  <si>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</si>
  <si>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</si>
  <si>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</si>
  <si>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</si>
  <si>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</si>
  <si>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</si>
  <si>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</si>
  <si>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</si>
  <si>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</si>
  <si>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</si>
  <si>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</si>
  <si>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</si>
  <si>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</si>
  <si>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</si>
  <si>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</si>
  <si>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</si>
  <si>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</si>
  <si>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</si>
  <si>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</si>
  <si>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</si>
  <si>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</si>
  <si>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</si>
  <si>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</si>
  <si>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</si>
  <si>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</si>
  <si>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</si>
  <si>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</si>
  <si>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</si>
  <si>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</si>
  <si>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</si>
  <si>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</si>
  <si>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</si>
  <si>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</si>
  <si>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</si>
  <si>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</si>
  <si>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</si>
  <si>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</si>
  <si>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</si>
  <si>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</si>
  <si>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</si>
  <si>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</si>
  <si>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</si>
  <si>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</si>
  <si>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</si>
  <si>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</si>
  <si>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</si>
  <si>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</si>
  <si>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</si>
  <si>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</si>
  <si>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</si>
  <si>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</si>
  <si>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</si>
  <si>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</si>
  <si>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</si>
  <si>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</si>
  <si>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</si>
  <si>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</si>
  <si>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</si>
  <si>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</si>
  <si>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</si>
  <si>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</si>
  <si>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</si>
  <si>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</si>
  <si>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</si>
  <si>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</si>
  <si>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</si>
  <si>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</si>
  <si>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</si>
  <si>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</si>
  <si>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</si>
  <si>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</si>
  <si>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</si>
  <si>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</si>
  <si>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</si>
  <si>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</si>
  <si>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</si>
  <si>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</si>
  <si>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</si>
  <si>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</si>
  <si>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</si>
  <si>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</si>
  <si>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</si>
  <si>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</si>
  <si>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</si>
  <si>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</si>
  <si>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</si>
  <si>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</si>
  <si>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</si>
  <si>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</si>
  <si>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</si>
  <si>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</si>
  <si>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</si>
  <si>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</si>
  <si>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</si>
  <si>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</si>
  <si>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</si>
  <si>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</si>
  <si>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</si>
  <si>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</si>
  <si>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</si>
  <si>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</si>
  <si>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</si>
  <si>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</si>
  <si>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</si>
  <si>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</si>
  <si>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</si>
  <si>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</si>
  <si>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</si>
  <si>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</si>
  <si>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</si>
  <si>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</si>
  <si>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</si>
  <si>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</si>
  <si>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</si>
  <si>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</si>
  <si>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</si>
  <si>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</si>
  <si>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</si>
  <si>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</si>
  <si>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</si>
  <si>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</si>
  <si>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</si>
  <si>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</si>
  <si>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</si>
  <si>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</si>
  <si>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</si>
  <si>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</si>
  <si>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</si>
  <si>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</si>
  <si>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</si>
  <si>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</si>
  <si>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</si>
  <si>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</si>
  <si>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</si>
  <si>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</si>
  <si>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</si>
  <si>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</si>
  <si>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</si>
  <si>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</si>
  <si>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</si>
  <si>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</si>
  <si>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</si>
  <si>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</si>
  <si>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</si>
  <si>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</si>
  <si>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</si>
  <si>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</si>
  <si>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</si>
  <si>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</si>
  <si>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</si>
  <si>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</si>
  <si>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</si>
  <si>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</si>
  <si>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</si>
  <si>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</si>
  <si>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</si>
  <si>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</si>
  <si>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</si>
  <si>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</si>
  <si>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</si>
  <si>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</si>
  <si>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</si>
  <si>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</si>
  <si>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</si>
  <si>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</si>
  <si>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</si>
  <si>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</si>
  <si>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</si>
  <si>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</si>
  <si>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</si>
  <si>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</si>
  <si>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</si>
  <si>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</si>
  <si>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</si>
  <si>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</si>
  <si>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</si>
  <si>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</si>
  <si>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</si>
  <si>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</si>
  <si>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</si>
  <si>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</si>
  <si>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</si>
  <si>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</si>
  <si>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</si>
  <si>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</si>
  <si>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</si>
  <si>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</si>
  <si>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</si>
  <si>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</si>
  <si>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</si>
  <si>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</si>
  <si>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</si>
  <si>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</si>
  <si>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</si>
  <si>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</si>
  <si>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</si>
  <si>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</si>
  <si>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</si>
  <si>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</si>
  <si>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</si>
  <si>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</si>
  <si>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</si>
  <si>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</si>
  <si>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</si>
  <si>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</si>
  <si>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</si>
  <si>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</si>
  <si>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</si>
  <si>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</si>
  <si>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</si>
  <si>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</si>
  <si>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</si>
  <si>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</si>
  <si>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</si>
  <si>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</si>
  <si>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</si>
  <si>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</si>
  <si>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</si>
  <si>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</si>
  <si>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</si>
  <si>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</si>
  <si>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</si>
  <si>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</si>
  <si>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</si>
  <si>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</si>
  <si>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</si>
  <si>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</si>
  <si>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</si>
  <si>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</si>
  <si>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</si>
  <si>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</si>
  <si>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</si>
  <si>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</si>
  <si>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</si>
  <si>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</si>
  <si>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</si>
  <si>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</si>
  <si>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</si>
  <si>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</si>
  <si>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</si>
  <si>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</si>
  <si>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</si>
  <si>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</si>
  <si>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</si>
  <si>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</si>
  <si>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</si>
  <si>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</si>
  <si>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</si>
  <si>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</si>
  <si>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</si>
  <si>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</si>
  <si>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</si>
  <si>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</si>
  <si>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</si>
  <si>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</si>
  <si>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</si>
  <si>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</si>
  <si>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</si>
  <si>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</si>
  <si>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</si>
  <si>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</si>
  <si>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</si>
  <si>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</si>
  <si>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</si>
  <si>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</si>
  <si>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</si>
  <si>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</si>
  <si>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</si>
  <si>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</si>
  <si>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</si>
  <si>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</si>
  <si>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</si>
  <si>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</si>
  <si>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</si>
  <si>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</si>
  <si>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</si>
  <si>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</si>
  <si>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</si>
  <si>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</si>
  <si>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</si>
  <si>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</si>
  <si>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</si>
  <si>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</si>
  <si>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</si>
  <si>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</si>
  <si>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</si>
  <si>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</si>
  <si>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</si>
  <si>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</si>
  <si>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</si>
  <si>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</si>
  <si>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</si>
  <si>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</si>
  <si>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</si>
  <si>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</si>
  <si>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</si>
  <si>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</si>
  <si>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</si>
  <si>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</si>
  <si>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</si>
  <si>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</si>
  <si>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</si>
  <si>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</si>
  <si>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</si>
  <si>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</si>
  <si>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</si>
  <si>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</si>
  <si>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</si>
  <si>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</si>
  <si>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</si>
  <si>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</si>
  <si>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</si>
  <si>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</si>
  <si>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</si>
  <si>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</si>
  <si>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</si>
  <si>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</si>
  <si>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</si>
  <si>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</si>
  <si>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</si>
  <si>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</si>
  <si>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</si>
  <si>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</si>
  <si>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</si>
  <si>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</si>
  <si>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</si>
  <si>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</si>
  <si>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</si>
  <si>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</si>
  <si>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</si>
  <si>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</si>
  <si>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</si>
  <si>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</si>
  <si>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</si>
  <si>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</si>
  <si>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</si>
  <si>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</si>
  <si>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</si>
  <si>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</si>
  <si>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</si>
  <si>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</si>
  <si>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</si>
  <si>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</si>
  <si>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</si>
  <si>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</si>
  <si>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</si>
  <si>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</si>
  <si>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</si>
  <si>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</si>
  <si>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</si>
  <si>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</si>
  <si>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</si>
  <si>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</si>
  <si>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</si>
  <si>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</si>
  <si>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</si>
  <si>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</si>
  <si>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</si>
  <si>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</si>
  <si>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</si>
  <si>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</si>
  <si>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</si>
  <si>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</si>
  <si>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</si>
  <si>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</si>
  <si>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</si>
  <si>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</si>
  <si>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</si>
  <si>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</si>
  <si>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</si>
  <si>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</si>
  <si>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</si>
  <si>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</si>
  <si>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</si>
  <si>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</si>
  <si>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</si>
  <si>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</si>
  <si>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</si>
  <si>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</si>
  <si>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</si>
  <si>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</si>
  <si>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</si>
  <si>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</si>
  <si>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</si>
  <si>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</si>
  <si>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</si>
  <si>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</si>
  <si>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</si>
  <si>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</si>
  <si>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</si>
  <si>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</si>
  <si>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</si>
  <si>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</si>
  <si>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</si>
  <si>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</si>
  <si>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</si>
  <si>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</si>
  <si>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</si>
  <si>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</si>
  <si>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</si>
  <si>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</si>
  <si>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</si>
  <si>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</si>
  <si>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</si>
  <si>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</si>
  <si>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</si>
  <si>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</si>
  <si>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</si>
  <si>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</si>
  <si>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</si>
  <si>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</si>
  <si>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</si>
  <si>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</si>
  <si>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</si>
  <si>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</si>
  <si>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</si>
  <si>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</si>
  <si>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</si>
  <si>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</si>
  <si>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</si>
  <si>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</si>
  <si>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</si>
  <si>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</si>
  <si>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</si>
  <si>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</si>
  <si>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</si>
  <si>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</si>
  <si>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</si>
  <si>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</si>
  <si>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</si>
  <si>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</si>
  <si>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</si>
  <si>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</si>
  <si>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</si>
  <si>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</si>
  <si>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</si>
  <si>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</si>
  <si>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</si>
  <si>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</si>
  <si>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</si>
  <si>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</si>
  <si>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</si>
  <si>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</si>
  <si>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</si>
  <si>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</si>
  <si>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</si>
  <si>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</si>
  <si>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</si>
  <si>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</si>
  <si>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</si>
  <si>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</si>
  <si>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</si>
  <si>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</si>
  <si>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</si>
  <si>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</si>
  <si>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</si>
  <si>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</si>
  <si>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</si>
  <si>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</si>
  <si>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</si>
  <si>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</si>
  <si>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</si>
  <si>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</si>
  <si>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</si>
  <si>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</si>
  <si>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</si>
  <si>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</si>
  <si>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</si>
  <si>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</si>
  <si>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</si>
  <si>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</si>
  <si>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</si>
  <si>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</si>
  <si>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</si>
  <si>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</si>
  <si>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</si>
  <si>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</si>
  <si>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</si>
  <si>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</si>
  <si>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</si>
  <si>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</si>
  <si>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</si>
  <si>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</si>
  <si>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</si>
  <si>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</si>
  <si>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</si>
  <si>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</si>
  <si>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</si>
  <si>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</si>
  <si>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</si>
  <si>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</si>
  <si>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</si>
  <si>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</si>
  <si>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</si>
  <si>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</si>
  <si>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</si>
  <si>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</si>
  <si>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</si>
  <si>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</si>
  <si>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</si>
  <si>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</si>
  <si>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</si>
  <si>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</si>
  <si>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</si>
  <si>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</si>
  <si>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</si>
  <si>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</si>
  <si>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</si>
  <si>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</si>
  <si>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</si>
  <si>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</si>
  <si>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</si>
  <si>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</si>
  <si>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</si>
  <si>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</si>
  <si>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</si>
  <si>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</si>
  <si>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</si>
  <si>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</si>
  <si>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</si>
  <si>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</si>
  <si>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</si>
  <si>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</si>
  <si>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</si>
  <si>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</si>
  <si>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</si>
  <si>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</si>
  <si>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</si>
  <si>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</si>
  <si>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</si>
  <si>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</si>
  <si>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</si>
  <si>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</si>
  <si>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</si>
  <si>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</si>
  <si>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</si>
  <si>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</si>
  <si>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</si>
  <si>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</si>
  <si>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</si>
  <si>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</si>
  <si>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</si>
  <si>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</si>
  <si>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</si>
  <si>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</si>
  <si>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</si>
  <si>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</si>
  <si>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</si>
  <si>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</si>
  <si>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</si>
  <si>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</si>
  <si>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</si>
  <si>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</si>
  <si>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</si>
  <si>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</si>
  <si>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</si>
  <si>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</si>
  <si>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</si>
  <si>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</si>
  <si>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</si>
  <si>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</si>
  <si>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</si>
  <si>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</si>
  <si>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</si>
  <si>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</si>
  <si>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</si>
  <si>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</si>
  <si>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</si>
  <si>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</si>
  <si>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</si>
  <si>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</si>
  <si>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</si>
  <si>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</si>
  <si>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</si>
  <si>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</si>
  <si>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</si>
  <si>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</si>
  <si>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</si>
  <si>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</si>
  <si>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</si>
  <si>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</si>
  <si>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</si>
  <si>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</si>
  <si>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</si>
  <si>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</si>
  <si>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</si>
  <si>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</si>
  <si>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</si>
  <si>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</si>
  <si>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</si>
  <si>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</si>
  <si>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</si>
  <si>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</si>
  <si>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</si>
  <si>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</si>
  <si>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</si>
  <si>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</si>
  <si>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</si>
  <si>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</si>
  <si>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</si>
  <si>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</si>
  <si>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</si>
  <si>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</si>
  <si>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</si>
  <si>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</si>
  <si>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</si>
  <si>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</si>
  <si>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</si>
  <si>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</si>
  <si>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</si>
  <si>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</si>
  <si>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</si>
  <si>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</si>
  <si>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</si>
  <si>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</si>
  <si>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</si>
  <si>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</si>
  <si>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</si>
  <si>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</si>
  <si>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</si>
  <si>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</si>
  <si>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</si>
  <si>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</si>
  <si>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</si>
  <si>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</si>
  <si>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</si>
  <si>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</si>
  <si>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</si>
  <si>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</si>
  <si>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</si>
  <si>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</si>
  <si>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</si>
  <si>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</si>
  <si>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</si>
  <si>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</si>
  <si>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</si>
  <si>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</si>
  <si>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</si>
  <si>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</si>
  <si>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</si>
  <si>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</si>
  <si>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</si>
  <si>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</si>
  <si>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</si>
  <si>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</si>
  <si>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</si>
  <si>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</si>
  <si>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</si>
  <si>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</si>
  <si>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</si>
  <si>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</si>
  <si>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</si>
  <si>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</si>
  <si>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</si>
  <si>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</si>
  <si>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</si>
  <si>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</si>
  <si>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</si>
  <si>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</si>
  <si>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</si>
  <si>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</si>
  <si>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</si>
  <si>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</si>
  <si>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</si>
  <si>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</si>
  <si>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</si>
  <si>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</si>
  <si>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</si>
  <si>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</si>
  <si>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</si>
  <si>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</si>
  <si>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</si>
  <si>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</si>
  <si>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</si>
  <si>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</si>
  <si>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</si>
  <si>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</si>
  <si>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</si>
  <si>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</si>
  <si>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</si>
  <si>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</si>
  <si>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</si>
  <si>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</si>
  <si>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</si>
  <si>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</si>
  <si>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</si>
  <si>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</si>
  <si>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</si>
  <si>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</si>
  <si>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</si>
  <si>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</si>
  <si>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</si>
  <si>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</si>
  <si>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</si>
  <si>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</si>
  <si>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</si>
  <si>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</si>
  <si>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</si>
  <si>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</si>
  <si>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</si>
  <si>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</si>
  <si>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</si>
  <si>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</si>
  <si>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</si>
  <si>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</si>
  <si>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</si>
  <si>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</si>
  <si>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</si>
  <si>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</si>
  <si>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</si>
  <si>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</si>
  <si>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</si>
  <si>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</si>
  <si>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</si>
  <si>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</si>
  <si>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</si>
  <si>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</si>
  <si>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</si>
  <si>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</si>
  <si>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</si>
  <si>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</si>
  <si>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</si>
  <si>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</si>
  <si>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</si>
  <si>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</si>
  <si>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</si>
  <si>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</si>
  <si>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</si>
  <si>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</si>
  <si>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</si>
  <si>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</si>
  <si>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</si>
  <si>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</si>
  <si>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</si>
  <si>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</si>
  <si>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</si>
  <si>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</si>
  <si>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</si>
  <si>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</si>
  <si>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</si>
  <si>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</si>
  <si>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</si>
  <si>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</si>
  <si>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</si>
  <si>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</si>
  <si>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</si>
  <si>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</si>
  <si>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</si>
  <si>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</si>
  <si>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</si>
  <si>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</si>
  <si>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</si>
  <si>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</si>
  <si>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</si>
  <si>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</si>
  <si>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</si>
  <si>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</si>
  <si>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</si>
  <si>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</si>
  <si>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</si>
  <si>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</si>
  <si>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</si>
  <si>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</si>
  <si>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</si>
  <si>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</si>
  <si>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</si>
  <si>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</si>
  <si>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</si>
  <si>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</si>
  <si>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</si>
  <si>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</si>
  <si>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</si>
  <si>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</si>
  <si>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</si>
  <si>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</si>
  <si>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</si>
  <si>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</si>
  <si>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</si>
  <si>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</si>
  <si>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</si>
  <si>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</si>
  <si>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</si>
  <si>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</si>
  <si>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</si>
  <si>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</si>
  <si>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</si>
  <si>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</si>
  <si>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</si>
  <si>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</si>
  <si>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</si>
  <si>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</si>
  <si>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</si>
  <si>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</si>
  <si>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</si>
  <si>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</si>
  <si>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</si>
  <si>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</si>
  <si>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</si>
  <si>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</si>
  <si>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</si>
  <si>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</si>
  <si>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</si>
  <si>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</si>
  <si>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</si>
  <si>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</si>
  <si>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</si>
  <si>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</si>
  <si>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</si>
  <si>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</si>
  <si>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</si>
  <si>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</si>
  <si>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</si>
  <si>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</si>
  <si>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</si>
  <si>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</si>
  <si>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</si>
  <si>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</si>
  <si>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</si>
  <si>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</si>
  <si>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</si>
  <si>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</si>
  <si>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</si>
  <si>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</si>
  <si>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</si>
  <si>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</si>
  <si>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</si>
  <si>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</si>
  <si>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</si>
  <si>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</si>
  <si>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</si>
  <si>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</si>
  <si>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</si>
  <si>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</si>
  <si>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</si>
  <si>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</si>
  <si>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</si>
  <si>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</si>
  <si>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</si>
  <si>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</si>
  <si>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</si>
  <si>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</si>
  <si>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</si>
  <si>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</si>
  <si>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</si>
  <si>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</si>
  <si>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</si>
  <si>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</si>
  <si>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</si>
  <si>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</si>
  <si>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</si>
  <si>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</si>
  <si>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</si>
  <si>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</si>
  <si>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</si>
  <si>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</si>
  <si>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</si>
  <si>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</si>
  <si>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</si>
  <si>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</si>
  <si>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</si>
  <si>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</si>
  <si>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</si>
  <si>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</si>
  <si>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</si>
  <si>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</si>
  <si>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</si>
  <si>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</si>
  <si>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</si>
  <si>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</si>
  <si>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</si>
  <si>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</si>
  <si>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</si>
  <si>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</si>
  <si>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</si>
  <si>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</si>
  <si>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</si>
  <si>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</si>
  <si>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</si>
  <si>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</si>
  <si>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</si>
  <si>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</si>
  <si>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</si>
  <si>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</si>
  <si>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</si>
  <si>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</si>
  <si>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</si>
  <si>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</si>
  <si>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</si>
  <si>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</si>
  <si>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</si>
  <si>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</si>
  <si>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</si>
  <si>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</si>
  <si>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</si>
  <si>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</si>
  <si>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</si>
  <si>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</si>
  <si>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</si>
  <si>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</si>
  <si>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</si>
  <si>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</si>
  <si>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</si>
  <si>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</si>
  <si>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</si>
  <si>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</si>
  <si>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</si>
  <si>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</si>
  <si>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</si>
  <si>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</si>
  <si>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</si>
  <si>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</si>
  <si>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</si>
  <si>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</si>
  <si>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</si>
  <si>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</si>
  <si>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</si>
  <si>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</si>
  <si>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</si>
  <si>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</si>
  <si>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</si>
  <si>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</si>
  <si>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</si>
  <si>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</si>
  <si>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</si>
  <si>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</si>
  <si>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</si>
  <si>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</si>
  <si>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</si>
  <si>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</si>
  <si>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</si>
  <si>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</si>
  <si>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</si>
  <si>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</si>
  <si>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</si>
  <si>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</si>
  <si>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</si>
  <si>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</si>
  <si>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</si>
  <si>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</si>
  <si>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</si>
  <si>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</si>
  <si>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</si>
  <si>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</si>
  <si>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</si>
  <si>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</si>
  <si>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</si>
  <si>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</si>
  <si>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</si>
  <si>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</si>
  <si>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</si>
  <si>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</si>
  <si>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</si>
  <si>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</si>
  <si>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</si>
  <si>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</si>
  <si>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</si>
  <si>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</si>
  <si>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</si>
  <si>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</si>
  <si>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</si>
  <si>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</si>
  <si>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</si>
  <si>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</si>
  <si>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</si>
  <si>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</si>
  <si>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</si>
  <si>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</si>
  <si>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</si>
  <si>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</si>
  <si>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</si>
  <si>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</si>
  <si>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</si>
  <si>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</si>
  <si>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</si>
  <si>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</si>
  <si>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</si>
  <si>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</si>
  <si>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</si>
  <si>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</si>
  <si>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</si>
  <si>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</si>
  <si>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</si>
  <si>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</si>
  <si>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</si>
  <si>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</si>
  <si>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</si>
  <si>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</si>
  <si>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</si>
  <si>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</si>
  <si>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</si>
  <si>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</si>
  <si>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</si>
  <si>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</si>
  <si>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</si>
  <si>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</si>
  <si>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</si>
  <si>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</si>
  <si>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</si>
  <si>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</si>
  <si>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</si>
  <si>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</si>
  <si>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</si>
  <si>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</si>
  <si>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</si>
  <si>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</si>
  <si>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</si>
  <si>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</si>
  <si>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</si>
  <si>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</si>
  <si>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</si>
  <si>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</si>
  <si>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</si>
  <si>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</si>
  <si>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</si>
  <si>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</si>
  <si>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</si>
  <si>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</si>
  <si>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</si>
  <si>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</si>
  <si>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</si>
  <si>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</si>
  <si>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</si>
  <si>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</si>
  <si>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</si>
  <si>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</si>
  <si>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</si>
  <si>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</si>
  <si>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</si>
  <si>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</si>
  <si>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</si>
  <si>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</si>
  <si>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</si>
  <si>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</si>
  <si>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</si>
  <si>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</si>
  <si>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</si>
  <si>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</si>
  <si>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</si>
  <si>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</si>
  <si>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</si>
  <si>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</si>
  <si>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</si>
  <si>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</si>
  <si>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</si>
  <si>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</si>
  <si>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</si>
  <si>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</si>
  <si>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</si>
  <si>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</si>
  <si>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</si>
  <si>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</si>
  <si>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</si>
  <si>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</si>
  <si>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</si>
  <si>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</si>
  <si>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</si>
  <si>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</si>
  <si>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</si>
  <si>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</si>
  <si>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</si>
  <si>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</si>
  <si>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</si>
  <si>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</si>
  <si>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</si>
  <si>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</si>
  <si>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</si>
  <si>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</si>
  <si>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</si>
  <si>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</si>
  <si>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</si>
  <si>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</si>
  <si>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</si>
  <si>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</si>
  <si>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</si>
  <si>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</si>
  <si>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</si>
  <si>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</si>
  <si>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</si>
  <si>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</si>
  <si>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</si>
  <si>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</si>
  <si>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</si>
  <si>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</si>
  <si>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</si>
  <si>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</si>
  <si>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</si>
  <si>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</si>
  <si>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</si>
  <si>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</si>
  <si>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</si>
  <si>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</si>
  <si>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</si>
  <si>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</si>
  <si>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</si>
  <si>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</si>
  <si>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</si>
  <si>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</si>
  <si>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</si>
  <si>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</si>
  <si>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</si>
  <si>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</si>
  <si>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</si>
  <si>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</si>
  <si>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</si>
  <si>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</si>
  <si>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</si>
  <si>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</si>
  <si>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</si>
  <si>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</si>
  <si>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</si>
  <si>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</si>
  <si>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</si>
  <si>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</si>
  <si>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</si>
  <si>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</si>
  <si>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</si>
  <si>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</si>
  <si>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</si>
  <si>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</si>
  <si>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</si>
  <si>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</si>
  <si>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</si>
  <si>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</si>
  <si>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</si>
  <si>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</si>
  <si>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</si>
  <si>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</si>
  <si>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</si>
  <si>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</si>
  <si>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</si>
  <si>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</si>
  <si>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</si>
  <si>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</si>
  <si>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</si>
  <si>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</si>
  <si>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</si>
  <si>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</si>
  <si>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</si>
  <si>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</si>
  <si>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</si>
  <si>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</si>
  <si>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</si>
  <si>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</si>
  <si>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</si>
  <si>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</si>
  <si>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</si>
  <si>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</si>
  <si>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</si>
  <si>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</si>
  <si>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</si>
  <si>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</si>
  <si>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</si>
  <si>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</si>
  <si>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</si>
  <si>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</si>
  <si>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</si>
  <si>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</si>
  <si>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</si>
  <si>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</si>
  <si>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</si>
  <si>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</si>
  <si>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</si>
  <si>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</si>
  <si>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</si>
  <si>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</si>
  <si>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</si>
  <si>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</si>
  <si>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</si>
  <si>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</si>
  <si>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</si>
  <si>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</si>
  <si>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</si>
  <si>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</si>
  <si>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</si>
  <si>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</si>
  <si>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</si>
  <si>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</si>
  <si>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</si>
  <si>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</si>
  <si>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</si>
  <si>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</si>
  <si>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</si>
  <si>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</si>
  <si>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</si>
  <si>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</si>
  <si>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</si>
  <si>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</si>
  <si>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</si>
  <si>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</si>
  <si>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</si>
  <si>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</si>
  <si>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</si>
  <si>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</si>
  <si>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</si>
  <si>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</si>
  <si>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</si>
  <si>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</si>
  <si>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</si>
  <si>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</si>
  <si>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</si>
  <si>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</si>
  <si>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</si>
  <si>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</si>
  <si>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</si>
  <si>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</si>
  <si>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</si>
  <si>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</si>
  <si>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</si>
  <si>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</si>
  <si>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</si>
  <si>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</si>
  <si>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</si>
  <si>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</si>
  <si>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</si>
  <si>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</si>
  <si>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</si>
  <si>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</si>
  <si>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</si>
  <si>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</si>
  <si>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</si>
  <si>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</si>
  <si>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</si>
  <si>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</si>
  <si>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</si>
  <si>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</si>
  <si>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</si>
  <si>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</si>
  <si>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</si>
  <si>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</si>
  <si>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</si>
  <si>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</si>
  <si>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</si>
  <si>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</si>
  <si>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</si>
  <si>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</si>
  <si>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</si>
  <si>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</si>
  <si>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</si>
  <si>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</si>
  <si>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</si>
  <si>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</si>
  <si>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</si>
  <si>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</si>
  <si>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</si>
  <si>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</si>
  <si>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</si>
  <si>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</si>
  <si>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</si>
  <si>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</si>
  <si>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</si>
  <si>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</si>
  <si>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</si>
  <si>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</si>
  <si>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</si>
  <si>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</si>
  <si>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</si>
  <si>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</si>
  <si>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</si>
  <si>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</si>
  <si>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</si>
  <si>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</si>
  <si>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</si>
  <si>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</si>
  <si>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</si>
  <si>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</si>
  <si>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</si>
  <si>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</si>
  <si>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</si>
  <si>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</si>
  <si>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</si>
  <si>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</si>
  <si>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</si>
  <si>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</si>
  <si>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</si>
  <si>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</si>
  <si>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</si>
  <si>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</si>
  <si>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</si>
  <si>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</si>
  <si>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</si>
  <si>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</si>
  <si>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</si>
  <si>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</si>
  <si>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</si>
  <si>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</si>
  <si>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</si>
  <si>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</si>
  <si>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</si>
  <si>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</si>
  <si>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</si>
  <si>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</si>
  <si>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</si>
  <si>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</si>
  <si>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</si>
  <si>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</si>
  <si>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</si>
  <si>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</si>
  <si>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</si>
  <si>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</si>
  <si>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</si>
  <si>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</si>
  <si>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</si>
  <si>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</si>
  <si>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</si>
  <si>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</si>
  <si>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</si>
  <si>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</si>
  <si>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</si>
  <si>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</si>
  <si>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</si>
  <si>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</si>
  <si>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</si>
  <si>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</si>
  <si>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</si>
  <si>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</si>
  <si>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</si>
  <si>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</si>
  <si>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</si>
  <si>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</si>
  <si>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</si>
  <si>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</si>
  <si>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</si>
  <si>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</si>
  <si>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</si>
  <si>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</si>
  <si>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</si>
  <si>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</si>
  <si>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</si>
  <si>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</si>
  <si>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</si>
  <si>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</si>
  <si>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</si>
  <si>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</si>
  <si>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</si>
  <si>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</si>
  <si>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</si>
  <si>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</si>
  <si>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</si>
  <si>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</si>
  <si>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</si>
  <si>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</si>
  <si>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</si>
  <si>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</si>
  <si>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</si>
  <si>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</si>
  <si>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</si>
  <si>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</si>
  <si>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</si>
  <si>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</si>
  <si>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</si>
  <si>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</si>
  <si>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</si>
  <si>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</si>
  <si>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</si>
  <si>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</si>
  <si>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</si>
  <si>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</si>
  <si>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</si>
  <si>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</si>
  <si>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</si>
  <si>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</si>
  <si>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</si>
  <si>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</si>
  <si>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</si>
  <si>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</si>
  <si>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</si>
  <si>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</si>
  <si>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</si>
  <si>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</si>
  <si>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</si>
  <si>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</si>
  <si>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</si>
  <si>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</si>
  <si>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</si>
  <si>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</si>
  <si>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</si>
  <si>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</si>
  <si>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</si>
  <si>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</si>
  <si>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</si>
  <si>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</si>
  <si>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</si>
  <si>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</si>
  <si>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</si>
  <si>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</si>
  <si>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</si>
  <si>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</si>
  <si>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</si>
  <si>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</si>
  <si>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</si>
  <si>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</si>
  <si>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</si>
  <si>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</si>
  <si>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</si>
  <si>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</si>
  <si>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</si>
  <si>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</si>
  <si>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</si>
  <si>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</si>
  <si>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</si>
  <si>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</si>
  <si>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</si>
  <si>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</si>
  <si>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</si>
  <si>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</si>
  <si>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</si>
  <si>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</si>
  <si>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</si>
  <si>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</si>
  <si>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</si>
  <si>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</si>
  <si>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</si>
  <si>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</si>
  <si>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</si>
  <si>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</si>
  <si>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</si>
  <si>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</si>
  <si>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</si>
  <si>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</si>
  <si>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</si>
  <si>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</si>
  <si>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</si>
  <si>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</si>
  <si>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</si>
  <si>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</si>
  <si>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</si>
  <si>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</si>
  <si>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</si>
  <si>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</si>
  <si>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</si>
  <si>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</si>
  <si>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</si>
  <si>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</si>
  <si>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</si>
  <si>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</si>
  <si>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</si>
  <si>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</si>
  <si>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</si>
  <si>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</si>
  <si>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</si>
  <si>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</si>
  <si>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</si>
  <si>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</si>
  <si>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</si>
  <si>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</si>
  <si>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</si>
  <si>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</si>
  <si>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</si>
  <si>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</si>
  <si>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</si>
  <si>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</si>
  <si>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</si>
  <si>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</si>
  <si>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</si>
  <si>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</si>
  <si>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</si>
  <si>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</si>
  <si>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</si>
  <si>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</si>
  <si>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</si>
  <si>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</si>
  <si>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</si>
  <si>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</si>
  <si>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</si>
  <si>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</si>
  <si>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</si>
  <si>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</si>
  <si>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</si>
  <si>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</si>
  <si>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</si>
  <si>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</si>
  <si>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</si>
  <si>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</si>
  <si>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</si>
  <si>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</si>
  <si>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</si>
  <si>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</si>
  <si>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</si>
  <si>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</si>
  <si>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</si>
  <si>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</si>
  <si>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</si>
  <si>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</si>
  <si>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</si>
  <si>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</si>
  <si>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</si>
  <si>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</si>
  <si>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</si>
  <si>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</si>
  <si>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</si>
  <si>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</si>
  <si>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</si>
  <si>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</si>
  <si>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</si>
  <si>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</si>
  <si>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</si>
  <si>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</si>
  <si>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</si>
  <si>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</si>
  <si>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</si>
  <si>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</si>
  <si>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</si>
  <si>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</si>
  <si>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</si>
  <si>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</si>
  <si>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</si>
  <si>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</si>
  <si>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</si>
  <si>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</si>
  <si>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</si>
  <si>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</si>
  <si>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</si>
  <si>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</si>
  <si>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</si>
  <si>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</si>
  <si>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</si>
  <si>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</si>
  <si>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</si>
  <si>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</si>
  <si>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</si>
  <si>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</si>
  <si>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</si>
  <si>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</si>
  <si>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</si>
  <si>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</si>
  <si>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</si>
  <si>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</si>
  <si>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</si>
  <si>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</si>
  <si>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</si>
  <si>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</si>
  <si>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</si>
  <si>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</si>
  <si>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</si>
  <si>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</si>
  <si>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</si>
  <si>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</si>
  <si>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</si>
  <si>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</si>
  <si>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</si>
  <si>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</si>
  <si>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</si>
  <si>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</si>
  <si>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</si>
  <si>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</si>
  <si>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</si>
  <si>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</si>
  <si>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</si>
  <si>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</si>
  <si>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</si>
  <si>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</si>
  <si>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</si>
  <si>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</si>
  <si>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</si>
  <si>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</si>
  <si>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</si>
  <si>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</si>
  <si>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</si>
  <si>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</si>
  <si>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</si>
  <si>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</si>
  <si>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</si>
  <si>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</si>
  <si>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</si>
  <si>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</si>
  <si>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</si>
  <si>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</si>
  <si>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</si>
  <si>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</si>
  <si>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</si>
  <si>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</si>
  <si>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</si>
  <si>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</si>
  <si>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</si>
  <si>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</si>
  <si>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</si>
  <si>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</si>
  <si>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</si>
  <si>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</si>
  <si>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</si>
  <si>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</si>
  <si>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</si>
  <si>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</si>
  <si>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</si>
  <si>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</si>
  <si>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</si>
  <si>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</si>
  <si>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</si>
  <si>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</si>
  <si>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</si>
  <si>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</si>
  <si>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</si>
  <si>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</si>
  <si>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</si>
  <si>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</si>
  <si>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</si>
  <si>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</si>
  <si>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</si>
  <si>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</si>
  <si>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</si>
  <si>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</si>
  <si>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</si>
  <si>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</si>
  <si>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</si>
  <si>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</si>
  <si>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</si>
  <si>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</si>
  <si>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</si>
  <si>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</si>
  <si>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</si>
  <si>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</si>
  <si>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</si>
  <si>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</si>
  <si>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</si>
  <si>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</si>
  <si>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</si>
  <si>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</si>
  <si>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</si>
  <si>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</si>
  <si>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</si>
  <si>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</si>
  <si>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</si>
  <si>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</si>
  <si>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</si>
  <si>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</si>
  <si>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</si>
  <si>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</si>
  <si>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</si>
  <si>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</si>
  <si>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</si>
  <si>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</si>
  <si>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</si>
  <si>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</si>
  <si>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</si>
  <si>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</si>
  <si>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</si>
  <si>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</si>
  <si>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</si>
  <si>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</si>
  <si>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</si>
  <si>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</si>
  <si>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</si>
  <si>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</si>
  <si>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</si>
  <si>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</si>
  <si>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</si>
  <si>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</si>
  <si>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</si>
  <si>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</si>
  <si>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</si>
  <si>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</si>
  <si>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</si>
  <si>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</si>
  <si>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</si>
  <si>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</si>
  <si>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</si>
  <si>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</si>
  <si>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</si>
  <si>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</si>
  <si>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</si>
  <si>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</si>
  <si>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</si>
  <si>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</si>
  <si>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</si>
  <si>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</si>
  <si>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</si>
  <si>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</si>
  <si>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</si>
  <si>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</si>
  <si>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</si>
  <si>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</si>
  <si>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</si>
  <si>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</si>
  <si>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</si>
  <si>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</si>
  <si>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</si>
  <si>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</si>
  <si>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</si>
  <si>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</si>
  <si>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</si>
  <si>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</si>
  <si>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</si>
  <si>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</si>
  <si>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</si>
  <si>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</si>
  <si>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</si>
  <si>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</si>
  <si>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</si>
  <si>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</si>
  <si>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</si>
  <si>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</si>
  <si>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</si>
  <si>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</si>
  <si>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</si>
  <si>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</si>
  <si>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</si>
  <si>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</si>
  <si>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</si>
  <si>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</si>
  <si>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</si>
  <si>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</si>
  <si>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</si>
  <si>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</si>
  <si>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</si>
  <si>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</si>
  <si>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</si>
  <si>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</si>
  <si>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</si>
  <si>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</si>
  <si>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</si>
  <si>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</si>
  <si>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</si>
  <si>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</si>
  <si>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</si>
  <si>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</si>
  <si>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</si>
  <si>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</si>
  <si>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</si>
  <si>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</si>
  <si>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</si>
  <si>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</si>
  <si>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</si>
  <si>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</si>
  <si>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</si>
  <si>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</si>
  <si>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</si>
  <si>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</si>
  <si>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</si>
  <si>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</si>
  <si>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</si>
  <si>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</si>
  <si>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</si>
  <si>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</si>
  <si>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</si>
  <si>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</si>
  <si>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</si>
  <si>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</si>
  <si>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</si>
  <si>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</si>
  <si>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</si>
  <si>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</si>
  <si>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</si>
  <si>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</si>
  <si>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</si>
  <si>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</si>
  <si>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</si>
  <si>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</si>
  <si>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</si>
  <si>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</si>
  <si>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</si>
  <si>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</si>
  <si>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</si>
  <si>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</si>
  <si>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</si>
  <si>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</si>
  <si>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</si>
  <si>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</si>
  <si>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</si>
  <si>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</si>
  <si>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</si>
  <si>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</si>
  <si>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</si>
  <si>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</si>
  <si>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</si>
  <si>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</si>
  <si>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</si>
  <si>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</si>
  <si>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</si>
  <si>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</si>
  <si>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</si>
  <si>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</si>
  <si>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</si>
  <si>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</si>
  <si>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</si>
  <si>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</si>
  <si>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</si>
  <si>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</si>
  <si>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</si>
  <si>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</si>
  <si>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</si>
  <si>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</si>
  <si>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</si>
  <si>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</si>
  <si>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</si>
  <si>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</si>
  <si>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</si>
  <si>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</si>
  <si>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</si>
  <si>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</si>
  <si>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</si>
  <si>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</si>
  <si>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</si>
  <si>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</si>
  <si>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</si>
  <si>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</si>
  <si>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</si>
  <si>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</si>
  <si>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</si>
  <si>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</si>
  <si>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</si>
  <si>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</si>
  <si>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</si>
  <si>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</si>
  <si>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</si>
  <si>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</si>
  <si>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</si>
  <si>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</si>
  <si>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</si>
  <si>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</si>
  <si>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</si>
  <si>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</si>
  <si>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</si>
  <si>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</si>
  <si>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</si>
  <si>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</si>
  <si>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</si>
  <si>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</si>
  <si>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</si>
  <si>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</si>
  <si>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</si>
  <si>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</si>
  <si>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</si>
  <si>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</si>
  <si>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</si>
  <si>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</si>
  <si>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</si>
  <si>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</si>
  <si>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</si>
  <si>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</si>
  <si>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</si>
  <si>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</si>
  <si>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</si>
  <si>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</si>
  <si>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</si>
  <si>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</si>
  <si>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</si>
  <si>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</si>
  <si>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</si>
  <si>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</si>
  <si>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</si>
  <si>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</si>
  <si>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</si>
  <si>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</si>
  <si>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</si>
  <si>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</si>
  <si>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</si>
  <si>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</si>
  <si>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</si>
  <si>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</si>
  <si>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</si>
  <si>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</si>
  <si>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</si>
  <si>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</si>
  <si>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</si>
  <si>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</si>
  <si>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</si>
  <si>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</si>
  <si>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</si>
  <si>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</si>
  <si>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</si>
  <si>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</si>
  <si>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</si>
  <si>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</si>
  <si>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</si>
  <si>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</si>
  <si>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</si>
  <si>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</si>
  <si>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</si>
  <si>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</si>
  <si>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</si>
  <si>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</si>
  <si>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</si>
  <si>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</si>
  <si>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</si>
  <si>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</si>
  <si>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</si>
  <si>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</si>
  <si>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</si>
  <si>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</si>
  <si>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</si>
  <si>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</si>
  <si>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</si>
  <si>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</si>
  <si>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</si>
  <si>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</si>
  <si>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</si>
  <si>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</si>
  <si>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</si>
  <si>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</si>
  <si>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</si>
  <si>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</si>
  <si>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</si>
  <si>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</si>
  <si>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</si>
  <si>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</si>
  <si>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</si>
  <si>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</si>
  <si>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</si>
  <si>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</si>
  <si>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</si>
  <si>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</si>
  <si>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</si>
  <si>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</si>
  <si>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</si>
  <si>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</si>
  <si>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</si>
  <si>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</si>
  <si>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</si>
  <si>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</si>
  <si>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</si>
  <si>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</si>
  <si>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</si>
  <si>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</si>
  <si>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</si>
  <si>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</si>
  <si>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</si>
  <si>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</si>
  <si>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</si>
  <si>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</si>
  <si>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</si>
  <si>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</si>
  <si>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</si>
  <si>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</si>
  <si>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</si>
  <si>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</si>
  <si>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</si>
  <si>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</si>
  <si>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</si>
  <si>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</si>
  <si>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</si>
  <si>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</si>
  <si>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</si>
  <si>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</si>
  <si>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</si>
  <si>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</si>
  <si>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</si>
  <si>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</si>
  <si>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</si>
  <si>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</si>
  <si>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</si>
  <si>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</si>
  <si>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</si>
  <si>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</si>
  <si>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</si>
  <si>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</si>
  <si>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</si>
  <si>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</si>
  <si>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</si>
  <si>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</si>
  <si>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</si>
  <si>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</si>
  <si>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</si>
  <si>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</si>
  <si>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</si>
  <si>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</si>
  <si>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</si>
  <si>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</si>
  <si>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</si>
  <si>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</si>
  <si>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</si>
  <si>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</si>
  <si>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</si>
  <si>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</si>
  <si>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</si>
  <si>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</si>
  <si>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</si>
  <si>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</si>
  <si>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</si>
  <si>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</si>
  <si>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</si>
  <si>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</si>
  <si>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</si>
  <si>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</si>
  <si>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</si>
  <si>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</si>
  <si>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</si>
  <si>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</si>
  <si>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</si>
  <si>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</si>
  <si>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</si>
  <si>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</si>
  <si>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</si>
  <si>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</si>
  <si>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</si>
  <si>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</si>
  <si>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</si>
  <si>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</si>
  <si>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</si>
  <si>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</si>
  <si>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</si>
  <si>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</si>
  <si>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</si>
  <si>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</si>
  <si>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</si>
  <si>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</si>
  <si>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</si>
  <si>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</si>
  <si>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</si>
  <si>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</si>
  <si>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</si>
  <si>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</si>
  <si>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</si>
  <si>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</si>
  <si>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</si>
  <si>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</si>
  <si>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</si>
  <si>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</si>
  <si>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</si>
  <si>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</si>
  <si>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</si>
  <si>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</si>
  <si>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</si>
  <si>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</si>
  <si>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</si>
  <si>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</si>
  <si>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</si>
  <si>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</si>
  <si>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</si>
  <si>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</si>
  <si>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</si>
  <si>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</si>
  <si>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</si>
  <si>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</si>
  <si>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</si>
  <si>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</si>
  <si>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</si>
  <si>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</si>
  <si>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</si>
  <si>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</si>
  <si>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</si>
  <si>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</si>
  <si>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</si>
  <si>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</si>
  <si>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</si>
  <si>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</si>
  <si>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</si>
  <si>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</si>
  <si>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</si>
  <si>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</si>
  <si>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</si>
  <si>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</si>
  <si>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</si>
  <si>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</si>
  <si>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</si>
  <si>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</si>
  <si>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</si>
  <si>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</si>
  <si>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</si>
  <si>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</si>
  <si>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</si>
  <si>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</si>
  <si>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</si>
  <si>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</si>
  <si>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</si>
  <si>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</si>
  <si>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</si>
  <si>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</si>
  <si>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</si>
  <si>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</si>
  <si>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</si>
  <si>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</si>
  <si>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</si>
  <si>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</si>
  <si>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</si>
  <si>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</si>
  <si>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</si>
  <si>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</si>
  <si>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</si>
  <si>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</si>
  <si>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</si>
  <si>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</si>
  <si>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</si>
  <si>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</si>
  <si>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</si>
  <si>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</si>
  <si>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</si>
  <si>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</si>
  <si>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</si>
  <si>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</si>
  <si>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</si>
  <si>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</si>
  <si>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</si>
  <si>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</si>
  <si>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</si>
  <si>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</si>
  <si>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</si>
  <si>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</si>
  <si>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</si>
  <si>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</si>
  <si>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</si>
  <si>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</si>
  <si>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</si>
  <si>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</si>
  <si>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</si>
  <si>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</si>
  <si>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</si>
  <si>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</si>
  <si>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</si>
  <si>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</si>
  <si>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</si>
  <si>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</si>
  <si>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</si>
  <si>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</si>
  <si>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</si>
  <si>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</si>
  <si>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</si>
  <si>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</si>
  <si>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</si>
  <si>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</si>
  <si>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</si>
  <si>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</si>
  <si>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</si>
  <si>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</si>
  <si>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</si>
  <si>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</si>
  <si>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</si>
  <si>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</si>
  <si>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</si>
  <si>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</si>
  <si>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</si>
  <si>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</si>
  <si>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</si>
  <si>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</si>
  <si>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</si>
  <si>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</si>
  <si>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</si>
  <si>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</si>
  <si>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</si>
  <si>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</si>
  <si>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</si>
  <si>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</si>
  <si>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</si>
  <si>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</si>
  <si>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</si>
  <si>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</si>
  <si>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</si>
  <si>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</si>
  <si>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</si>
  <si>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</si>
  <si>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</si>
  <si>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</si>
  <si>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</si>
  <si>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</si>
  <si>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</si>
  <si>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</si>
  <si>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</si>
  <si>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</si>
  <si>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</si>
  <si>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</si>
  <si>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</si>
  <si>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</si>
  <si>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</si>
  <si>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</si>
  <si>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</si>
  <si>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</si>
  <si>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</si>
  <si>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</si>
  <si>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</si>
  <si>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</si>
  <si>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</si>
  <si>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</si>
  <si>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</si>
  <si>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</si>
  <si>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</si>
  <si>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</si>
  <si>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</si>
  <si>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</si>
  <si>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</si>
  <si>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</si>
  <si>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</si>
  <si>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</si>
  <si>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</si>
  <si>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</si>
  <si>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</si>
  <si>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</si>
  <si>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</si>
  <si>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</si>
  <si>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</si>
  <si>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</si>
  <si>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</si>
  <si>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</si>
  <si>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</si>
  <si>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</si>
  <si>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</si>
  <si>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</si>
  <si>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</si>
  <si>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</si>
  <si>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</si>
  <si>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</si>
  <si>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</si>
  <si>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</si>
  <si>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</si>
  <si>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</si>
  <si>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</si>
  <si>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</si>
  <si>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</si>
  <si>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</si>
  <si>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</si>
  <si>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</si>
  <si>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</si>
  <si>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</si>
  <si>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</si>
  <si>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</si>
  <si>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</si>
  <si>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</si>
  <si>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</si>
  <si>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</si>
  <si>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</si>
  <si>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</si>
  <si>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</si>
  <si>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</si>
  <si>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</si>
  <si>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</si>
  <si>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</si>
  <si>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</si>
  <si>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</si>
  <si>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</si>
  <si>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</si>
  <si>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</si>
  <si>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</si>
  <si>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</si>
  <si>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</si>
  <si>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</si>
  <si>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</si>
  <si>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</si>
  <si>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</si>
  <si>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</si>
  <si>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</si>
  <si>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</si>
  <si>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</si>
  <si>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</si>
  <si>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</si>
  <si>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</si>
  <si>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</si>
  <si>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</si>
  <si>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</si>
  <si>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</si>
  <si>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</si>
  <si>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</si>
  <si>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</si>
  <si>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</si>
  <si>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</si>
  <si>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</si>
  <si>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</si>
  <si>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</si>
  <si>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</si>
  <si>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</si>
  <si>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</si>
  <si>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</si>
  <si>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</si>
  <si>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</si>
  <si>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</si>
  <si>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</si>
  <si>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</si>
  <si>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</si>
  <si>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</si>
  <si>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</si>
  <si>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</si>
  <si>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</si>
  <si>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</si>
  <si>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</si>
  <si>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</si>
  <si>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</si>
  <si>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</si>
  <si>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</si>
  <si>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</si>
  <si>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</si>
  <si>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</si>
  <si>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</si>
  <si>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</si>
  <si>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</si>
  <si>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</si>
  <si>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</si>
  <si>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</si>
  <si>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</si>
  <si>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</si>
  <si>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</si>
  <si>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</si>
  <si>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</si>
  <si>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</si>
  <si>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</si>
  <si>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</si>
  <si>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</si>
  <si>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</si>
  <si>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</si>
  <si>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</si>
  <si>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</si>
  <si>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</si>
  <si>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</si>
  <si>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</si>
  <si>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</si>
  <si>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</si>
  <si>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</si>
  <si>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</si>
  <si>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</si>
  <si>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</si>
  <si>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</si>
  <si>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</si>
  <si>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</si>
  <si>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</si>
  <si>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</si>
  <si>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</si>
  <si>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</si>
  <si>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</si>
  <si>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</si>
  <si>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</si>
  <si>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</si>
  <si>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</si>
  <si>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</si>
  <si>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</si>
  <si>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</si>
  <si>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</si>
  <si>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</si>
  <si>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</si>
  <si>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</si>
  <si>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</si>
  <si>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</si>
  <si>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</si>
  <si>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</si>
  <si>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</si>
  <si>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</si>
  <si>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</si>
  <si>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</si>
  <si>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</si>
  <si>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</si>
  <si>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</si>
  <si>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</si>
  <si>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</si>
  <si>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</si>
  <si>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</si>
  <si>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</si>
  <si>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</si>
  <si>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</si>
  <si>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</si>
  <si>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</si>
  <si>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</si>
  <si>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</si>
  <si>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</si>
  <si>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</si>
  <si>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</si>
  <si>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</si>
  <si>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</si>
  <si>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</si>
  <si>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</si>
  <si>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</si>
  <si>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</si>
  <si>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</si>
  <si>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</si>
  <si>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</si>
  <si>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</si>
  <si>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</si>
  <si>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</si>
  <si>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</si>
  <si>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</si>
  <si>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</si>
  <si>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</si>
  <si>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</si>
  <si>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</si>
  <si>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</si>
  <si>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</si>
  <si>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</si>
  <si>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</si>
  <si>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</si>
  <si>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</si>
  <si>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</si>
  <si>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</si>
  <si>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</si>
  <si>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</si>
  <si>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</si>
  <si>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</si>
  <si>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</si>
  <si>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</si>
  <si>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</si>
  <si>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</si>
  <si>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</si>
  <si>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</si>
  <si>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</si>
  <si>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</si>
  <si>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</si>
  <si>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</si>
  <si>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</si>
  <si>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</si>
  <si>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</si>
  <si>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</si>
  <si>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</si>
  <si>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</si>
  <si>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</si>
  <si>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</si>
  <si>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</si>
  <si>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</si>
  <si>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</si>
  <si>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</si>
  <si>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</si>
  <si>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</si>
  <si>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</si>
  <si>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</si>
  <si>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</si>
  <si>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</si>
  <si>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</si>
  <si>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</si>
  <si>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</si>
  <si>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</si>
  <si>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</si>
  <si>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</si>
  <si>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</si>
  <si>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</si>
  <si>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</si>
  <si>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</si>
  <si>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</si>
  <si>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</si>
  <si>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</si>
  <si>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</si>
  <si>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</si>
  <si>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</si>
  <si>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</si>
  <si>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</si>
  <si>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</si>
  <si>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</si>
  <si>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</si>
  <si>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</si>
  <si>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</si>
  <si>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</si>
  <si>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</si>
  <si>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</si>
  <si>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</si>
  <si>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</si>
  <si>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</si>
  <si>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</si>
  <si>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</si>
  <si>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</si>
  <si>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</si>
  <si>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</si>
  <si>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</si>
  <si>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</si>
  <si>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</si>
  <si>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</si>
  <si>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</si>
  <si>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</si>
  <si>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</si>
  <si>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</si>
  <si>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</si>
  <si>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</si>
  <si>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</si>
  <si>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</si>
  <si>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</si>
  <si>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</si>
  <si>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</si>
  <si>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</si>
  <si>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</si>
  <si>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</si>
  <si>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</si>
  <si>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</si>
  <si>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</si>
  <si>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</si>
  <si>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</si>
  <si>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</si>
  <si>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</si>
  <si>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</si>
  <si>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</si>
  <si>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</si>
  <si>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</si>
  <si>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</si>
  <si>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</si>
  <si>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</si>
  <si>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</si>
  <si>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</si>
  <si>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</si>
  <si>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</si>
  <si>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</si>
  <si>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</si>
  <si>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</si>
  <si>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</si>
  <si>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</si>
  <si>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</si>
  <si>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</si>
  <si>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</si>
  <si>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</si>
  <si>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</si>
  <si>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</si>
  <si>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</si>
  <si>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</si>
  <si>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</si>
  <si>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</si>
  <si>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</si>
  <si>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</si>
  <si>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</si>
  <si>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</si>
  <si>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</si>
  <si>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</si>
  <si>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</si>
  <si>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</si>
  <si>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</si>
  <si>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</si>
  <si>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</si>
  <si>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</si>
  <si>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</si>
  <si>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</si>
  <si>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</si>
  <si>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</si>
  <si>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</si>
  <si>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</si>
  <si>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</si>
  <si>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</si>
  <si>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</si>
  <si>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</si>
  <si>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</si>
  <si>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</si>
  <si>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</si>
  <si>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</si>
  <si>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</si>
  <si>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</si>
  <si>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</si>
  <si>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</si>
  <si>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</si>
  <si>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</si>
  <si>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</si>
  <si>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</si>
  <si>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</si>
  <si>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</si>
  <si>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</si>
  <si>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</si>
  <si>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</si>
  <si>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</si>
  <si>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</si>
  <si>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</si>
  <si>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</si>
  <si>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</si>
  <si>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</si>
  <si>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</si>
  <si>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</si>
  <si>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</si>
  <si>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</si>
  <si>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</si>
  <si>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</si>
  <si>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</si>
  <si>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</si>
  <si>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</si>
  <si>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</si>
  <si>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</si>
  <si>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</si>
  <si>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</si>
  <si>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</si>
  <si>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</si>
  <si>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</si>
  <si>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</si>
  <si>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</si>
  <si>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</si>
  <si>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</si>
  <si>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</si>
  <si>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</si>
  <si>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</si>
  <si>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</si>
  <si>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</si>
  <si>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</si>
  <si>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</si>
  <si>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</si>
  <si>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</si>
  <si>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</si>
  <si>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</si>
  <si>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</si>
  <si>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</si>
  <si>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</si>
  <si>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</si>
  <si>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</si>
  <si>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</si>
  <si>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</si>
  <si>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</si>
  <si>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</si>
  <si>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</si>
  <si>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</si>
  <si>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</si>
  <si>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</si>
  <si>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</si>
  <si>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</si>
  <si>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</si>
  <si>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</si>
  <si>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</si>
  <si>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</si>
  <si>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</si>
  <si>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</si>
  <si>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</si>
  <si>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</si>
  <si>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</si>
  <si>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</si>
  <si>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</si>
  <si>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</si>
  <si>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</si>
  <si>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</si>
  <si>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</si>
  <si>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</si>
  <si>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</si>
  <si>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</si>
  <si>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</si>
  <si>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</si>
  <si>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</si>
  <si>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</si>
  <si>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</si>
  <si>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</si>
  <si>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</si>
  <si>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</si>
  <si>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</si>
  <si>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</si>
  <si>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</si>
  <si>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</si>
  <si>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</si>
  <si>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</si>
  <si>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</si>
  <si>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</si>
  <si>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</si>
  <si>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</si>
  <si>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</si>
  <si>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</si>
  <si>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</si>
  <si>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</si>
  <si>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</si>
  <si>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</si>
  <si>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</si>
  <si>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</si>
  <si>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</si>
  <si>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</si>
  <si>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</si>
  <si>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</si>
  <si>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</si>
  <si>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</si>
  <si>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</si>
  <si>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</si>
  <si>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</si>
  <si>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</si>
  <si>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</si>
  <si>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</si>
  <si>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</si>
  <si>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</si>
  <si>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</si>
  <si>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</si>
  <si>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</si>
  <si>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</si>
  <si>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</si>
  <si>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</si>
  <si>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</si>
  <si>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</si>
  <si>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</si>
  <si>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</si>
  <si>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</si>
  <si>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</si>
  <si>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</si>
  <si>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</si>
  <si>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</si>
  <si>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</si>
  <si>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</si>
  <si>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</si>
  <si>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</si>
  <si>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</si>
  <si>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</si>
  <si>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</si>
  <si>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</si>
  <si>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</si>
  <si>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</si>
  <si>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</si>
  <si>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</si>
  <si>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</si>
  <si>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</si>
  <si>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</si>
  <si>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</si>
  <si>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</si>
  <si>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</si>
  <si>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</si>
  <si>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</si>
  <si>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</si>
  <si>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</si>
  <si>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</si>
  <si>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</si>
  <si>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</si>
  <si>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</si>
  <si>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</si>
  <si>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</si>
  <si>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</si>
  <si>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</si>
  <si>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</si>
  <si>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</si>
  <si>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</si>
  <si>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</si>
  <si>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</si>
  <si>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</si>
  <si>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</si>
  <si>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</si>
  <si>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</si>
  <si>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</si>
  <si>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</si>
  <si>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</si>
  <si>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</si>
  <si>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</si>
  <si>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</si>
  <si>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</si>
  <si>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</si>
  <si>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</si>
  <si>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</si>
  <si>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</si>
  <si>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</si>
  <si>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</si>
  <si>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</si>
  <si>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</si>
  <si>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</si>
  <si>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</si>
  <si>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</si>
  <si>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</si>
  <si>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</si>
  <si>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</si>
  <si>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</si>
  <si>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</si>
  <si>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</si>
  <si>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</si>
  <si>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</si>
  <si>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</si>
  <si>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</si>
  <si>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</si>
  <si>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</si>
  <si>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</si>
  <si>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</si>
  <si>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</si>
  <si>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</si>
  <si>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</si>
  <si>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</si>
  <si>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</si>
  <si>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</si>
  <si>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</si>
  <si>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</si>
  <si>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</si>
  <si>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</si>
  <si>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</si>
  <si>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</si>
  <si>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</si>
  <si>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</si>
  <si>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</si>
  <si>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</si>
  <si>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</si>
  <si>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</si>
  <si>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</si>
  <si>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</si>
  <si>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</si>
  <si>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</si>
  <si>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</si>
  <si>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</si>
  <si>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</si>
  <si>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</si>
  <si>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</si>
  <si>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</si>
  <si>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</si>
  <si>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</si>
  <si>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</si>
  <si>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</si>
  <si>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</si>
  <si>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</si>
  <si>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</si>
  <si>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</si>
  <si>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</si>
  <si>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</si>
  <si>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</si>
  <si>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</si>
  <si>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</si>
  <si>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</si>
  <si>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</si>
  <si>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</si>
  <si>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</si>
  <si>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</si>
  <si>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</si>
  <si>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</si>
  <si>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</si>
  <si>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</si>
  <si>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</si>
  <si>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</si>
  <si>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</si>
  <si>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</si>
  <si>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</si>
  <si>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</si>
  <si>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</si>
  <si>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</si>
  <si>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</si>
  <si>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</si>
  <si>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</si>
  <si>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</si>
  <si>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</si>
  <si>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</si>
  <si>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</si>
  <si>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</si>
  <si>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</si>
  <si>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</si>
  <si>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</si>
  <si>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</si>
  <si>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</si>
  <si>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</si>
  <si>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</si>
  <si>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</si>
  <si>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</si>
  <si>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</si>
  <si>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</si>
  <si>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</si>
  <si>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</si>
  <si>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</si>
  <si>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</si>
  <si>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</si>
  <si>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</si>
  <si>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</si>
  <si>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</si>
  <si>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</si>
  <si>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</si>
  <si>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</si>
  <si>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</si>
  <si>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</si>
  <si>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</si>
  <si>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</si>
  <si>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</si>
  <si>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</si>
  <si>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</si>
  <si>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</si>
  <si>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</si>
  <si>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</si>
  <si>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</si>
  <si>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</si>
  <si>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</si>
  <si>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</si>
  <si>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</si>
  <si>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</si>
  <si>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</si>
  <si>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</si>
  <si>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</si>
  <si>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</si>
  <si>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</si>
  <si>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</si>
  <si>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</si>
  <si>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</si>
  <si>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</si>
  <si>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</si>
  <si>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</si>
  <si>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</si>
  <si>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</si>
  <si>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</si>
  <si>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</si>
  <si>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</si>
  <si>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</si>
  <si>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</si>
  <si>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</si>
  <si>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</si>
  <si>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</si>
  <si>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</si>
  <si>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</si>
  <si>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</si>
  <si>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</si>
  <si>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</si>
  <si>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</si>
  <si>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</si>
  <si>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</si>
  <si>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</si>
  <si>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</si>
  <si>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</si>
  <si>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</si>
  <si>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</si>
  <si>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</si>
  <si>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</si>
  <si>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</si>
  <si>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</si>
  <si>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</si>
  <si>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</si>
  <si>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</si>
  <si>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</si>
  <si>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</si>
  <si>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</si>
  <si>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</si>
  <si>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</si>
  <si>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</si>
  <si>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</si>
  <si>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</si>
  <si>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</si>
  <si>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</si>
  <si>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</si>
  <si>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</si>
  <si>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</si>
  <si>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</si>
  <si>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</si>
  <si>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</si>
  <si>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</si>
  <si>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</si>
  <si>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</si>
  <si>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</si>
  <si>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</si>
  <si>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</si>
  <si>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</si>
  <si>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</si>
  <si>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</si>
  <si>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</si>
  <si>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</si>
  <si>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</si>
  <si>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</si>
  <si>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</si>
  <si>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</si>
  <si>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</si>
  <si>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</si>
  <si>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</si>
  <si>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</si>
  <si>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</si>
  <si>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</si>
  <si>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</si>
  <si>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</si>
  <si>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</si>
  <si>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</si>
  <si>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</si>
  <si>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</si>
  <si>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</si>
  <si>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</si>
  <si>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</si>
  <si>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</si>
  <si>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</si>
  <si>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</si>
  <si>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</si>
  <si>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</si>
  <si>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</si>
  <si>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</si>
  <si>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</si>
  <si>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</si>
  <si>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</si>
  <si>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</si>
  <si>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</si>
  <si>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</si>
  <si>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</si>
  <si>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</si>
  <si>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</si>
  <si>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</si>
  <si>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</si>
  <si>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</si>
  <si>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</si>
  <si>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</si>
  <si>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</si>
  <si>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</si>
  <si>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</si>
  <si>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</si>
  <si>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</si>
  <si>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</si>
  <si>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</si>
  <si>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</si>
  <si>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</si>
  <si>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</si>
  <si>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</si>
  <si>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</si>
  <si>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</si>
  <si>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</si>
  <si>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</si>
  <si>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</si>
  <si>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</si>
  <si>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</si>
  <si>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</si>
  <si>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</si>
  <si>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</si>
  <si>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</si>
  <si>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</si>
  <si>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</si>
  <si>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</si>
  <si>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</si>
  <si>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</si>
  <si>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</si>
  <si>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</si>
  <si>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</si>
  <si>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</si>
  <si>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</si>
  <si>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</si>
  <si>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</si>
  <si>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</si>
  <si>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</si>
  <si>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</si>
  <si>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</si>
  <si>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</si>
  <si>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</si>
  <si>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</si>
  <si>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</si>
  <si>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</si>
  <si>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</si>
  <si>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</si>
  <si>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</si>
  <si>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</si>
  <si>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</si>
  <si>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</si>
  <si>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</si>
  <si>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</si>
  <si>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</si>
  <si>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</si>
  <si>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</si>
  <si>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</si>
  <si>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</si>
  <si>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</si>
  <si>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</si>
  <si>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</si>
  <si>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</si>
  <si>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</si>
  <si>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</si>
  <si>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</si>
  <si>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</si>
  <si>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</si>
  <si>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</si>
  <si>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</si>
  <si>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</si>
  <si>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</si>
  <si>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</si>
  <si>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</si>
  <si>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</si>
  <si>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</si>
  <si>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</si>
  <si>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</si>
  <si>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</si>
  <si>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</si>
  <si>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</si>
  <si>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</si>
  <si>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</si>
  <si>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</si>
  <si>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</si>
  <si>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</si>
  <si>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</si>
  <si>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</si>
  <si>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</si>
  <si>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</si>
  <si>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</si>
  <si>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</si>
  <si>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</si>
  <si>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</si>
  <si>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</si>
  <si>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</si>
  <si>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</si>
  <si>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</si>
  <si>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</si>
  <si>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</si>
  <si>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</si>
  <si>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</si>
  <si>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</si>
  <si>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</si>
  <si>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</si>
  <si>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</si>
  <si>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</si>
  <si>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</si>
  <si>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</si>
  <si>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</si>
  <si>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</si>
  <si>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</si>
  <si>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</si>
  <si>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</si>
  <si>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</si>
  <si>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</si>
  <si>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</si>
  <si>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</si>
  <si>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</si>
  <si>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</si>
  <si>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</si>
  <si>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</si>
  <si>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</si>
  <si>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</si>
  <si>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</si>
  <si>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</si>
  <si>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</si>
  <si>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</si>
  <si>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</si>
  <si>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</si>
  <si>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</si>
  <si>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</si>
  <si>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</si>
  <si>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</si>
  <si>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</si>
  <si>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</si>
  <si>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</si>
  <si>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</si>
  <si>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</si>
  <si>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</si>
  <si>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</si>
  <si>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</si>
  <si>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</si>
  <si>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</si>
  <si>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</si>
  <si>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</si>
  <si>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</si>
  <si>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</si>
  <si>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</si>
  <si>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</si>
  <si>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</si>
  <si>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</si>
  <si>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</si>
  <si>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</si>
  <si>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</si>
  <si>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</si>
  <si>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</si>
  <si>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</si>
  <si>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</si>
  <si>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</si>
  <si>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</si>
  <si>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</si>
  <si>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</si>
  <si>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</si>
  <si>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</si>
  <si>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</si>
  <si>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</si>
  <si>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</si>
  <si>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</si>
  <si>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</si>
  <si>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</si>
  <si>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</si>
  <si>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</si>
  <si>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</si>
  <si>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</si>
  <si>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</si>
  <si>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</si>
  <si>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</si>
  <si>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</si>
  <si>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</si>
  <si>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</si>
  <si>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</si>
  <si>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</si>
  <si>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</si>
  <si>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</si>
  <si>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</si>
  <si>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</si>
  <si>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</si>
  <si>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</si>
  <si>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</si>
  <si>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</si>
  <si>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</si>
  <si>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</si>
  <si>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</si>
  <si>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</si>
  <si>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</si>
  <si>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</si>
  <si>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</si>
  <si>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</si>
  <si>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</si>
  <si>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</si>
  <si>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</si>
  <si>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</si>
  <si>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</si>
  <si>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</si>
  <si>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</si>
  <si>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</si>
  <si>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</si>
  <si>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</si>
  <si>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</si>
  <si>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</si>
  <si>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</si>
  <si>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</si>
  <si>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</si>
  <si>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</si>
  <si>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</si>
  <si>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</si>
  <si>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</si>
  <si>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</si>
  <si>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</si>
  <si>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</si>
  <si>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</si>
  <si>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</si>
  <si>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</si>
  <si>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</si>
  <si>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</si>
  <si>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</si>
  <si>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</si>
  <si>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</si>
  <si>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</si>
  <si>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</si>
  <si>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</si>
  <si>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</si>
  <si>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</si>
  <si>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</si>
  <si>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</si>
  <si>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</si>
  <si>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</si>
  <si>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</si>
  <si>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</si>
  <si>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</si>
  <si>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</si>
  <si>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</si>
  <si>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</si>
  <si>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</si>
  <si>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</si>
  <si>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</si>
  <si>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</si>
  <si>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</si>
  <si>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</si>
  <si>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</si>
  <si>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</si>
  <si>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</si>
  <si>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</si>
  <si>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</si>
  <si>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</si>
  <si>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</si>
  <si>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</si>
  <si>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</si>
  <si>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</si>
  <si>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</si>
  <si>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</si>
  <si>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</si>
  <si>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</si>
  <si>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</si>
  <si>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</si>
  <si>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</si>
  <si>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</si>
  <si>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</si>
  <si>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</si>
  <si>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</si>
  <si>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</si>
  <si>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</si>
  <si>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</si>
  <si>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</si>
  <si>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</si>
  <si>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</si>
  <si>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</si>
  <si>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</si>
  <si>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</si>
  <si>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</si>
  <si>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</si>
  <si>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</si>
  <si>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</si>
  <si>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</si>
  <si>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</si>
  <si>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</si>
  <si>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</si>
  <si>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</si>
  <si>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</si>
  <si>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</si>
  <si>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</si>
  <si>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</si>
  <si>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</si>
  <si>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</si>
  <si>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</si>
  <si>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</si>
  <si>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</si>
  <si>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</si>
  <si>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</si>
  <si>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</si>
  <si>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</si>
  <si>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</si>
  <si>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</si>
  <si>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</si>
  <si>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</si>
  <si>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</si>
  <si>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</si>
  <si>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</si>
  <si>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</si>
  <si>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</si>
  <si>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</si>
  <si>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</si>
  <si>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</si>
  <si>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</si>
  <si>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</si>
  <si>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</si>
  <si>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</si>
  <si>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</si>
  <si>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</si>
  <si>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</si>
  <si>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</si>
  <si>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</si>
  <si>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</si>
  <si>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</si>
  <si>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</si>
  <si>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</si>
  <si>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</si>
  <si>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</si>
  <si>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</si>
  <si>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</si>
  <si>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</si>
  <si>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</si>
  <si>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</si>
  <si>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</si>
  <si>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</si>
  <si>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</si>
  <si>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</si>
  <si>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</si>
  <si>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</si>
  <si>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</si>
  <si>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</si>
  <si>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</si>
  <si>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</si>
  <si>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</si>
  <si>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</si>
  <si>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</si>
  <si>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</si>
  <si>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</si>
  <si>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</si>
  <si>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</si>
  <si>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</si>
  <si>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</si>
  <si>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</si>
  <si>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</si>
  <si>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</si>
  <si>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</si>
  <si>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</si>
  <si>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</si>
  <si>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</si>
  <si>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</si>
  <si>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</si>
  <si>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</si>
  <si>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</si>
  <si>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</si>
  <si>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</si>
  <si>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</si>
  <si>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</si>
  <si>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</si>
  <si>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</si>
  <si>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</si>
  <si>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</si>
  <si>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</si>
  <si>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</si>
  <si>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</si>
  <si>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</si>
  <si>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</si>
  <si>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</si>
  <si>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</si>
  <si>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</si>
  <si>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</si>
  <si>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</si>
  <si>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</si>
  <si>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</si>
  <si>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</si>
  <si>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</si>
  <si>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</si>
  <si>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</si>
  <si>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</si>
  <si>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</si>
  <si>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</si>
  <si>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</si>
  <si>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</si>
  <si>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</si>
  <si>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</si>
  <si>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</si>
  <si>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</si>
  <si>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</si>
  <si>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</si>
  <si>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</si>
  <si>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</si>
  <si>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</si>
  <si>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</si>
  <si>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</si>
  <si>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</si>
  <si>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</si>
  <si>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</si>
  <si>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</si>
  <si>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</si>
  <si>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</si>
  <si>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</si>
  <si>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</si>
  <si>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</si>
  <si>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</si>
  <si>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</si>
  <si>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</si>
  <si>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</si>
  <si>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</si>
  <si>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</si>
  <si>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</si>
  <si>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</si>
  <si>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</si>
  <si>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</si>
  <si>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</si>
  <si>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</si>
  <si>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</si>
  <si>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</si>
  <si>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</si>
  <si>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</si>
  <si>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</si>
  <si>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</si>
  <si>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</si>
  <si>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</si>
  <si>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</si>
  <si>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</si>
  <si>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</si>
  <si>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</si>
  <si>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</si>
  <si>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</si>
  <si>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</si>
  <si>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</si>
  <si>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</si>
  <si>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</si>
  <si>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</si>
  <si>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</si>
  <si>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</si>
  <si>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</si>
  <si>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</si>
  <si>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</si>
  <si>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</si>
  <si>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</si>
  <si>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</si>
  <si>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</si>
  <si>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</si>
  <si>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</si>
  <si>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</si>
  <si>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</si>
  <si>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</si>
  <si>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</si>
  <si>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</si>
  <si>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</si>
  <si>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</si>
  <si>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</si>
  <si>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</si>
  <si>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</si>
  <si>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</si>
  <si>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</si>
  <si>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</si>
  <si>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</si>
  <si>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</si>
  <si>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</si>
  <si>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</si>
  <si>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</si>
  <si>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</si>
  <si>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</si>
  <si>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</si>
  <si>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</si>
  <si>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</si>
  <si>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</si>
  <si>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</si>
  <si>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</si>
  <si>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</si>
  <si>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</si>
  <si>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</si>
  <si>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</si>
  <si>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</si>
  <si>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</si>
  <si>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</si>
  <si>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</si>
  <si>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</si>
  <si>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</si>
  <si>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</si>
  <si>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</si>
  <si>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</si>
  <si>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</si>
  <si>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</si>
  <si>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</si>
  <si>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</si>
  <si>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</si>
  <si>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</si>
  <si>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</si>
  <si>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</si>
  <si>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</si>
  <si>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</si>
  <si>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</si>
  <si>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</si>
  <si>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</si>
  <si>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</si>
  <si>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</si>
  <si>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</si>
  <si>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</si>
  <si>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</si>
  <si>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</si>
  <si>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</si>
  <si>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</si>
  <si>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</si>
  <si>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</si>
  <si>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</si>
  <si>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</si>
  <si>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</si>
  <si>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</si>
  <si>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</si>
  <si>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</si>
  <si>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</si>
  <si>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</si>
  <si>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</si>
  <si>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</si>
  <si>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</si>
  <si>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</si>
  <si>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</si>
  <si>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</si>
  <si>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</si>
  <si>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</si>
  <si>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</si>
  <si>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</si>
  <si>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</si>
  <si>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</si>
  <si>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</si>
  <si>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</si>
  <si>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</si>
  <si>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</si>
  <si>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</si>
  <si>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</si>
  <si>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</si>
  <si>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</si>
  <si>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</si>
  <si>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</si>
  <si>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</si>
  <si>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</si>
  <si>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</si>
  <si>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</si>
  <si>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</si>
  <si>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</si>
  <si>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</si>
  <si>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</si>
  <si>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</si>
  <si>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</si>
  <si>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</si>
  <si>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</si>
  <si>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</si>
  <si>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</si>
  <si>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</si>
  <si>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</si>
  <si>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</si>
  <si>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</si>
  <si>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</si>
  <si>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</si>
  <si>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</si>
  <si>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</si>
  <si>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</si>
  <si>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</si>
  <si>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</si>
  <si>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</si>
  <si>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</si>
  <si>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</si>
  <si>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</si>
  <si>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</si>
  <si>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</si>
  <si>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</si>
  <si>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</si>
  <si>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</si>
  <si>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</si>
  <si>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</si>
  <si>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</si>
  <si>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</si>
  <si>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</si>
  <si>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</si>
  <si>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</si>
  <si>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</si>
  <si>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</si>
  <si>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</si>
  <si>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</si>
  <si>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</si>
  <si>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</si>
  <si>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</si>
  <si>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</si>
  <si>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</si>
  <si>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</si>
  <si>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</si>
  <si>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</si>
  <si>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</si>
  <si>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</si>
  <si>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</si>
  <si>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</si>
  <si>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</si>
  <si>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</si>
  <si>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</si>
  <si>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</si>
  <si>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</si>
  <si>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</si>
  <si>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</si>
  <si>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</si>
  <si>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</si>
  <si>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</si>
  <si>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</si>
  <si>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</si>
  <si>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</si>
  <si>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</si>
  <si>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</si>
  <si>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</si>
  <si>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</si>
  <si>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</si>
  <si>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</si>
  <si>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</si>
  <si>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</si>
  <si>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</si>
  <si>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</si>
  <si>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</si>
  <si>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</si>
  <si>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</si>
  <si>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</si>
  <si>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</si>
  <si>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</si>
  <si>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</si>
  <si>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</si>
  <si>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</si>
  <si>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</si>
  <si>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</si>
  <si>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</si>
  <si>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</si>
  <si>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</si>
  <si>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</si>
  <si>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</si>
  <si>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</si>
  <si>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</si>
  <si>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</si>
  <si>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</si>
  <si>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</si>
  <si>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</si>
  <si>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</si>
  <si>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</si>
  <si>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</si>
  <si>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</si>
  <si>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</si>
  <si>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</si>
  <si>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</si>
  <si>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</si>
  <si>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</si>
  <si>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</si>
  <si>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</si>
  <si>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</si>
  <si>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</si>
  <si>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</si>
  <si>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</si>
  <si>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</si>
  <si>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</si>
  <si>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</si>
  <si>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</si>
  <si>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</si>
  <si>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</si>
  <si>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</si>
  <si>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</si>
  <si>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</si>
  <si>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</si>
  <si>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</si>
  <si>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</si>
  <si>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</si>
  <si>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</si>
  <si>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</si>
  <si>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</si>
  <si>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</si>
  <si>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</si>
  <si>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</si>
  <si>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</si>
  <si>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</si>
  <si>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</si>
  <si>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</si>
  <si>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</si>
  <si>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</si>
  <si>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</si>
  <si>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</si>
  <si>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</si>
  <si>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</si>
  <si>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</si>
  <si>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</si>
  <si>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</si>
  <si>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</si>
  <si>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</si>
  <si>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</si>
  <si>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</si>
  <si>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</si>
  <si>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</si>
  <si>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</si>
  <si>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</si>
  <si>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</si>
  <si>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</si>
  <si>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</si>
  <si>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</si>
  <si>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</si>
  <si>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</si>
  <si>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</si>
  <si>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</si>
  <si>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</si>
  <si>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</si>
  <si>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</si>
  <si>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</si>
  <si>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</si>
  <si>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</si>
  <si>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</si>
  <si>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</si>
  <si>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</si>
  <si>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</si>
  <si>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</si>
  <si>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</si>
  <si>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</si>
  <si>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</si>
  <si>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</si>
  <si>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</si>
  <si>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</si>
  <si>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</si>
  <si>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</si>
  <si>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</si>
  <si>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</si>
  <si>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</si>
  <si>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</si>
  <si>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</si>
  <si>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</si>
  <si>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</si>
  <si>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</si>
  <si>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</si>
  <si>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</si>
  <si>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</si>
  <si>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</si>
  <si>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</si>
  <si>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</si>
  <si>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</si>
  <si>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</si>
  <si>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</si>
  <si>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</si>
  <si>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</si>
  <si>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</si>
  <si>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</si>
  <si>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</si>
  <si>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</si>
  <si>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</si>
  <si>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</si>
  <si>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</si>
  <si>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</si>
  <si>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</si>
  <si>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</si>
  <si>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</si>
  <si>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</si>
  <si>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</si>
  <si>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</si>
  <si>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</si>
  <si>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</si>
  <si>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</si>
  <si>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</si>
  <si>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</si>
  <si>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</si>
  <si>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</si>
  <si>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</si>
  <si>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</si>
  <si>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</si>
  <si>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</si>
  <si>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</si>
  <si>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</si>
  <si>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</si>
  <si>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</si>
  <si>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</si>
  <si>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</si>
  <si>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</si>
  <si>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</si>
  <si>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</si>
  <si>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</si>
  <si>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</si>
  <si>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</si>
  <si>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</si>
  <si>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</si>
  <si>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</si>
  <si>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</si>
  <si>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</si>
  <si>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</si>
  <si>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</si>
  <si>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</si>
  <si>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</si>
  <si>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</si>
  <si>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</si>
  <si>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</si>
  <si>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</si>
  <si>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</si>
  <si>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</si>
  <si>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</si>
  <si>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</si>
  <si>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</si>
  <si>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</si>
  <si>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</si>
  <si>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</si>
  <si>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</si>
  <si>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</si>
  <si>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</si>
  <si>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</si>
  <si>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</si>
  <si>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</si>
  <si>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</si>
  <si>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</si>
  <si>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</si>
  <si>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</si>
  <si>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</si>
  <si>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</si>
  <si>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</si>
  <si>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</si>
  <si>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</si>
  <si>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</si>
  <si>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</si>
  <si>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</si>
  <si>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</si>
  <si>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</si>
  <si>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</si>
  <si>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</si>
  <si>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</si>
  <si>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</si>
  <si>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</si>
  <si>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</si>
  <si>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</si>
  <si>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</si>
  <si>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</si>
  <si>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</si>
  <si>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</si>
  <si>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</si>
  <si>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</si>
  <si>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</si>
  <si>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</si>
  <si>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</si>
  <si>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</si>
  <si>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</si>
  <si>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</si>
  <si>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</si>
  <si>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</si>
  <si>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</si>
  <si>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</si>
  <si>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</si>
  <si>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</si>
  <si>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</si>
  <si>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</si>
  <si>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</si>
  <si>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</si>
  <si>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</si>
  <si>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</si>
  <si>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</si>
  <si>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</si>
  <si>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</si>
  <si>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</si>
  <si>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</si>
  <si>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</si>
  <si>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</si>
  <si>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</si>
  <si>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</si>
  <si>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</si>
  <si>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</si>
  <si>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</si>
  <si>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</si>
  <si>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</si>
  <si>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</si>
  <si>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</si>
  <si>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</si>
  <si>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</si>
  <si>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</si>
  <si>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</si>
  <si>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</si>
  <si>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</si>
  <si>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</si>
  <si>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</si>
  <si>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</si>
  <si>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</si>
  <si>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</si>
  <si>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</si>
  <si>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</si>
  <si>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</si>
  <si>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</si>
  <si>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</si>
  <si>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</si>
  <si>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</si>
  <si>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</si>
  <si>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</si>
  <si>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</si>
  <si>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</si>
  <si>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</si>
  <si>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</si>
  <si>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</si>
  <si>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</si>
  <si>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</si>
  <si>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</si>
  <si>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</si>
  <si>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</si>
  <si>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</si>
  <si>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</si>
  <si>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</si>
  <si>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</si>
  <si>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</si>
  <si>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</si>
  <si>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</si>
  <si>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</si>
  <si>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</si>
  <si>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</si>
  <si>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</si>
  <si>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</si>
  <si>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</si>
  <si>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</si>
  <si>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</si>
  <si>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</si>
  <si>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</si>
  <si>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</si>
  <si>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</si>
  <si>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</si>
  <si>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</si>
  <si>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</si>
  <si>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</si>
  <si>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</si>
  <si>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</si>
  <si>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</si>
  <si>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</si>
  <si>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</si>
  <si>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</si>
  <si>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</si>
  <si>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</si>
  <si>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</si>
  <si>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</si>
  <si>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</si>
  <si>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</si>
  <si>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</si>
  <si>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</si>
  <si>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</si>
  <si>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</si>
  <si>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</si>
  <si>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</si>
  <si>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</si>
  <si>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</si>
  <si>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</si>
  <si>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</si>
  <si>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</si>
  <si>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</si>
  <si>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</si>
  <si>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</si>
  <si>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</si>
  <si>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</si>
  <si>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</si>
  <si>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</si>
  <si>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</si>
  <si>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</si>
  <si>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</si>
  <si>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</si>
  <si>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</si>
  <si>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</si>
  <si>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</si>
  <si>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</si>
  <si>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</si>
  <si>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</si>
  <si>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</si>
  <si>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</si>
  <si>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</si>
  <si>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</si>
  <si>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</si>
  <si>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</si>
  <si>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</si>
  <si>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</si>
  <si>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</si>
  <si>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</si>
  <si>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</si>
  <si>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</si>
  <si>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</si>
  <si>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</si>
  <si>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</si>
  <si>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</si>
  <si>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</si>
  <si>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</si>
  <si>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</si>
  <si>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</si>
  <si>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</si>
  <si>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</si>
  <si>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</si>
  <si>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</si>
  <si>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</si>
  <si>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</si>
  <si>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</si>
  <si>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</si>
  <si>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</si>
  <si>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</si>
  <si>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</si>
  <si>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</si>
  <si>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</si>
  <si>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</si>
  <si>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</si>
  <si>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</si>
  <si>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</si>
  <si>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</si>
  <si>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</si>
  <si>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</si>
  <si>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</si>
  <si>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</si>
  <si>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</si>
  <si>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</si>
  <si>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</si>
  <si>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</si>
  <si>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</si>
  <si>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</si>
  <si>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</si>
  <si>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</si>
  <si>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</si>
  <si>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</si>
  <si>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</si>
  <si>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</si>
  <si>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</si>
  <si>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</si>
  <si>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</si>
  <si>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</si>
  <si>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</si>
  <si>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</si>
  <si>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</si>
  <si>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</si>
  <si>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</si>
  <si>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</si>
  <si>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</si>
  <si>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</si>
  <si>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</si>
  <si>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</si>
  <si>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</si>
  <si>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</si>
  <si>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</si>
  <si>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</si>
  <si>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</si>
  <si>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</si>
  <si>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</si>
  <si>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</si>
  <si>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</si>
  <si>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</si>
  <si>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</si>
  <si>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</si>
  <si>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</si>
  <si>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</si>
  <si>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</si>
  <si>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</si>
  <si>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</si>
  <si>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</si>
  <si>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</si>
  <si>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</si>
  <si>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</si>
  <si>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</si>
  <si>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</si>
  <si>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</si>
  <si>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</si>
  <si>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</si>
  <si>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</si>
  <si>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</si>
  <si>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</si>
  <si>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</si>
  <si>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</si>
  <si>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</si>
  <si>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</si>
  <si>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</si>
  <si>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</si>
  <si>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</si>
  <si>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</si>
  <si>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</si>
  <si>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</si>
  <si>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</si>
  <si>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</si>
  <si>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</si>
  <si>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</si>
  <si>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</si>
  <si>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</si>
  <si>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</si>
  <si>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</si>
  <si>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</si>
  <si>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</si>
  <si>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</si>
  <si>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</si>
  <si>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</si>
  <si>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</si>
  <si>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</si>
  <si>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</si>
  <si>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</si>
  <si>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</si>
  <si>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</si>
  <si>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</si>
  <si>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</si>
  <si>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</si>
  <si>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</si>
  <si>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</si>
  <si>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</si>
  <si>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</si>
  <si>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</si>
  <si>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</si>
  <si>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</si>
  <si>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</si>
  <si>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</si>
  <si>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</si>
  <si>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</si>
  <si>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</si>
  <si>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</si>
  <si>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</si>
  <si>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</si>
  <si>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</si>
  <si>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</si>
  <si>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</si>
  <si>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</si>
  <si>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</si>
  <si>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</si>
  <si>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</si>
  <si>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</si>
  <si>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</si>
  <si>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</si>
  <si>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</si>
  <si>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</si>
  <si>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</si>
  <si>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</si>
  <si>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</si>
  <si>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</si>
  <si>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</si>
  <si>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</si>
  <si>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</si>
  <si>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</si>
  <si>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</si>
  <si>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</si>
  <si>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</si>
  <si>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</si>
  <si>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</si>
  <si>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</si>
  <si>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</si>
  <si>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</si>
  <si>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</si>
  <si>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</si>
  <si>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</si>
  <si>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</si>
  <si>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</si>
  <si>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</si>
  <si>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</si>
  <si>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</si>
  <si>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</si>
  <si>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</si>
  <si>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</si>
  <si>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</si>
  <si>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</si>
  <si>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</si>
  <si>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</si>
  <si>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</si>
  <si>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</si>
  <si>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</si>
  <si>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</si>
  <si>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</si>
  <si>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</si>
  <si>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</si>
  <si>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</si>
  <si>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</si>
  <si>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</si>
  <si>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</si>
  <si>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</si>
  <si>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</si>
  <si>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</si>
  <si>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</si>
  <si>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</si>
  <si>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</si>
  <si>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</si>
  <si>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</si>
  <si>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</si>
  <si>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</si>
  <si>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</si>
  <si>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</si>
  <si>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</si>
  <si>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</si>
  <si>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</si>
  <si>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</si>
  <si>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</si>
  <si>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</si>
  <si>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</si>
  <si>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</si>
  <si>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</si>
  <si>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</si>
  <si>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</si>
  <si>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</si>
  <si>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</si>
  <si>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</si>
  <si>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</si>
  <si>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</si>
  <si>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</si>
  <si>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</si>
  <si>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</si>
  <si>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</si>
  <si>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</si>
  <si>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</si>
  <si>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</si>
  <si>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</si>
  <si>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</si>
  <si>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</si>
  <si>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</si>
  <si>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</si>
  <si>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</si>
  <si>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</si>
  <si>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</si>
  <si>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</si>
  <si>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</si>
  <si>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</si>
  <si>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</si>
  <si>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</si>
  <si>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</si>
  <si>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</si>
  <si>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</si>
  <si>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</si>
  <si>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</si>
  <si>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</si>
  <si>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</si>
  <si>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</si>
  <si>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</si>
  <si>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</si>
  <si>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</si>
  <si>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</si>
  <si>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</si>
  <si>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</si>
  <si>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</si>
  <si>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</si>
  <si>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</si>
  <si>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</si>
  <si>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</si>
  <si>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</si>
  <si>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</si>
  <si>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</si>
  <si>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</si>
  <si>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</si>
  <si>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</si>
  <si>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</si>
  <si>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</si>
  <si>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</si>
  <si>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</si>
  <si>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</si>
  <si>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</si>
  <si>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</si>
  <si>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</si>
  <si>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</si>
  <si>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</si>
  <si>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</si>
  <si>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</si>
  <si>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</si>
  <si>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</si>
  <si>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</si>
  <si>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</si>
  <si>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</si>
  <si>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</si>
  <si>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</si>
  <si>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</si>
  <si>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</si>
  <si>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</si>
  <si>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</si>
  <si>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</si>
  <si>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</si>
  <si>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</si>
  <si>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</si>
  <si>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</si>
  <si>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</si>
  <si>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</si>
  <si>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</si>
  <si>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</si>
  <si>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</si>
  <si>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</si>
  <si>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</si>
  <si>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</si>
  <si>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</si>
  <si>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</si>
  <si>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</si>
  <si>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</si>
  <si>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</si>
  <si>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</si>
  <si>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</si>
  <si>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</si>
  <si>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</si>
  <si>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</si>
  <si>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</si>
  <si>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</si>
  <si>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</si>
  <si>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</si>
  <si>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</si>
  <si>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</si>
  <si>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</si>
  <si>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</si>
  <si>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</si>
  <si>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</si>
  <si>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</si>
  <si>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</si>
  <si>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</si>
  <si>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</si>
  <si>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</si>
  <si>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</si>
  <si>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</si>
  <si>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</si>
  <si>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</si>
  <si>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</si>
  <si>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</si>
  <si>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</si>
  <si>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</si>
  <si>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</si>
  <si>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</si>
  <si>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</si>
  <si>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</si>
  <si>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</si>
  <si>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</si>
  <si>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</si>
  <si>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</si>
  <si>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</si>
  <si>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</si>
  <si>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</si>
  <si>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</si>
  <si>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</si>
  <si>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</si>
  <si>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</si>
  <si>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</si>
  <si>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</si>
  <si>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</si>
  <si>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</si>
  <si>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</si>
  <si>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</si>
  <si>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</si>
  <si>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</si>
  <si>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</si>
  <si>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</si>
  <si>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</si>
  <si>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</si>
  <si>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</si>
  <si>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</si>
  <si>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</si>
  <si>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</si>
  <si>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</si>
  <si>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</si>
  <si>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</si>
  <si>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</si>
  <si>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</si>
  <si>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</si>
  <si>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</si>
  <si>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</si>
  <si>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</si>
  <si>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</si>
  <si>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</si>
  <si>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</si>
  <si>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</si>
  <si>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</si>
  <si>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</si>
  <si>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</si>
  <si>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</si>
  <si>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</si>
  <si>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</si>
  <si>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</si>
  <si>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</si>
  <si>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</si>
  <si>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</si>
  <si>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</si>
  <si>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</si>
  <si>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</si>
  <si>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</si>
  <si>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</si>
  <si>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</si>
  <si>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</si>
  <si>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</si>
  <si>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</si>
  <si>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</si>
  <si>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</si>
  <si>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</si>
  <si>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</si>
  <si>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</si>
  <si>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</si>
  <si>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</si>
  <si>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</si>
  <si>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</si>
  <si>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</si>
  <si>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</si>
  <si>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</si>
  <si>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</si>
  <si>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</si>
  <si>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</si>
  <si>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</si>
  <si>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</si>
  <si>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</si>
  <si>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</si>
  <si>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</si>
  <si>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</si>
  <si>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</si>
  <si>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</si>
  <si>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</si>
  <si>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</si>
  <si>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</si>
  <si>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</si>
  <si>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</si>
  <si>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</si>
  <si>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</si>
  <si>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</si>
  <si>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</si>
  <si>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</si>
  <si>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</si>
  <si>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</si>
  <si>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</si>
  <si>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</si>
  <si>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</si>
  <si>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</si>
  <si>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</si>
  <si>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</si>
  <si>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</si>
  <si>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</si>
  <si>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</si>
  <si>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</si>
  <si>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</si>
  <si>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</si>
  <si>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</si>
  <si>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</si>
  <si>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</si>
  <si>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</si>
  <si>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</si>
  <si>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</si>
  <si>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</si>
  <si>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</si>
  <si>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</si>
  <si>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</si>
  <si>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</si>
  <si>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</si>
  <si>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</si>
  <si>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</si>
  <si>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</si>
  <si>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</si>
  <si>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</si>
  <si>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</si>
  <si>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</si>
  <si>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</si>
  <si>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</si>
  <si>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</si>
  <si>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</si>
  <si>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</si>
  <si>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</si>
  <si>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</si>
  <si>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</si>
  <si>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</si>
  <si>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</si>
  <si>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</si>
  <si>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</si>
  <si>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</si>
  <si>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</si>
  <si>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</si>
  <si>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</si>
  <si>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</si>
  <si>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</si>
  <si>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</si>
  <si>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</si>
  <si>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</si>
  <si>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</si>
  <si>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</si>
  <si>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</si>
  <si>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</si>
  <si>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</si>
  <si>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</si>
  <si>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</si>
  <si>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</si>
  <si>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</si>
  <si>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</si>
  <si>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</si>
  <si>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</si>
  <si>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</si>
  <si>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</si>
  <si>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</si>
  <si>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</si>
  <si>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</si>
  <si>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</si>
  <si>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</si>
  <si>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</si>
  <si>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</si>
  <si>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</si>
  <si>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</si>
  <si>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</si>
  <si>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</si>
  <si>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</si>
  <si>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</si>
  <si>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</si>
  <si>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</si>
  <si>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</si>
  <si>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</si>
  <si>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</si>
  <si>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</si>
  <si>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</si>
  <si>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</si>
  <si>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</si>
  <si>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</si>
  <si>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</si>
  <si>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</si>
  <si>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</si>
  <si>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</si>
  <si>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</si>
  <si>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</si>
  <si>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</si>
  <si>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</si>
  <si>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</si>
  <si>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</si>
  <si>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</si>
  <si>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</si>
  <si>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</si>
  <si>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</si>
  <si>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</si>
  <si>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</si>
  <si>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</si>
  <si>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</si>
  <si>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</si>
  <si>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</si>
  <si>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</si>
  <si>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</si>
  <si>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</si>
  <si>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</si>
  <si>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</si>
  <si>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</si>
  <si>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</si>
  <si>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</si>
  <si>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</si>
  <si>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</si>
  <si>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</si>
  <si>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</si>
  <si>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</si>
  <si>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</si>
  <si>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</si>
  <si>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</si>
  <si>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</si>
  <si>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</si>
  <si>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</si>
  <si>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</si>
  <si>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</si>
  <si>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</si>
  <si>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</si>
  <si>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</si>
  <si>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</si>
  <si>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</si>
  <si>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</si>
  <si>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</si>
  <si>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</si>
  <si>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</si>
  <si>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</si>
  <si>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</si>
  <si>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</si>
  <si>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</si>
  <si>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</si>
  <si>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</si>
  <si>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</si>
  <si>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</si>
  <si>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</si>
  <si>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</si>
  <si>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</si>
  <si>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</si>
  <si>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</si>
  <si>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</si>
  <si>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</si>
  <si>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</si>
  <si>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</si>
  <si>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</si>
  <si>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</si>
  <si>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</si>
  <si>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</si>
  <si>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</si>
  <si>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</si>
  <si>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</si>
  <si>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</si>
  <si>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</si>
  <si>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</si>
  <si>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</si>
  <si>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</si>
  <si>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</si>
  <si>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</si>
  <si>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</si>
  <si>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</si>
  <si>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</si>
  <si>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</si>
  <si>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</si>
  <si>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</si>
  <si>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</si>
  <si>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</si>
  <si>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</si>
  <si>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</si>
  <si>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</si>
  <si>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</si>
  <si>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</si>
  <si>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</si>
  <si>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</si>
  <si>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</si>
  <si>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</si>
  <si>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</si>
  <si>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</si>
  <si>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</si>
  <si>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</si>
  <si>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</si>
  <si>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</si>
  <si>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</si>
  <si>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</si>
  <si>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</si>
  <si>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</si>
  <si>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</si>
  <si>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</si>
  <si>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</si>
  <si>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</si>
  <si>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</si>
  <si>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</si>
  <si>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</si>
  <si>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</si>
  <si>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</si>
  <si>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</si>
  <si>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</si>
  <si>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</si>
  <si>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</si>
  <si>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</si>
  <si>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</si>
  <si>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</si>
  <si>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</si>
  <si>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</si>
  <si>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</si>
  <si>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</si>
  <si>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</si>
  <si>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</si>
  <si>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</si>
  <si>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</si>
  <si>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</si>
  <si>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</si>
  <si>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</si>
  <si>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</si>
  <si>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</si>
  <si>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</si>
  <si>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</si>
  <si>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</si>
  <si>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</si>
  <si>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</si>
  <si>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</si>
  <si>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</si>
  <si>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</si>
  <si>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</si>
  <si>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</si>
  <si>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</si>
  <si>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</si>
  <si>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</si>
  <si>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</si>
  <si>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</si>
  <si>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</si>
  <si>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</si>
  <si>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</si>
  <si>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</si>
  <si>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</si>
  <si>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</si>
  <si>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</si>
  <si>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</si>
  <si>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</si>
  <si>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</si>
  <si>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</si>
  <si>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</si>
  <si>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</si>
  <si>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</si>
  <si>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</si>
  <si>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</si>
  <si>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</si>
  <si>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</si>
  <si>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</si>
  <si>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</si>
  <si>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</si>
  <si>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</si>
  <si>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</si>
  <si>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</si>
  <si>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</si>
  <si>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</si>
  <si>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</si>
  <si>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</si>
  <si>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</si>
  <si>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</si>
  <si>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</si>
  <si>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</si>
  <si>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</si>
  <si>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</si>
  <si>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</si>
  <si>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</si>
  <si>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</si>
  <si>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</si>
  <si>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</si>
  <si>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</si>
  <si>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</si>
  <si>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</si>
  <si>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</si>
  <si>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</si>
  <si>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</si>
  <si>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</si>
  <si>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</si>
  <si>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</si>
  <si>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</si>
  <si>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</si>
  <si>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</si>
  <si>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</si>
  <si>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</si>
  <si>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</si>
  <si>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</si>
  <si>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</si>
  <si>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</si>
  <si>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</si>
  <si>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</si>
  <si>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</si>
  <si>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</si>
  <si>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</si>
  <si>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</si>
  <si>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</si>
  <si>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</si>
  <si>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</si>
  <si>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</si>
  <si>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</si>
  <si>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</si>
  <si>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</si>
  <si>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</si>
  <si>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</si>
  <si>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</si>
  <si>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</si>
  <si>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</si>
  <si>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</si>
  <si>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</si>
  <si>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</si>
  <si>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</si>
  <si>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</si>
  <si>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</si>
  <si>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</si>
  <si>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</si>
  <si>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</si>
  <si>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</si>
  <si>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</si>
  <si>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</si>
  <si>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</si>
  <si>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</si>
  <si>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</si>
  <si>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</si>
  <si>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</si>
  <si>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</si>
  <si>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</si>
  <si>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</si>
  <si>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</si>
  <si>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</si>
  <si>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</si>
  <si>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</si>
  <si>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</si>
  <si>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</si>
  <si>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</si>
  <si>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</si>
  <si>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</si>
  <si>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</si>
  <si>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</si>
  <si>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</si>
  <si>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</si>
  <si>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</si>
  <si>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</si>
  <si>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</si>
  <si>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</si>
  <si>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</si>
  <si>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</si>
  <si>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</si>
  <si>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</si>
  <si>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</si>
  <si>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</si>
  <si>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</si>
  <si>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</si>
  <si>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</si>
  <si>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</si>
  <si>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</si>
  <si>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</si>
  <si>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</si>
  <si>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</si>
  <si>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</si>
  <si>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</si>
  <si>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</si>
  <si>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</si>
  <si>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</si>
  <si>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</si>
  <si>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</si>
  <si>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</si>
  <si>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</si>
  <si>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</si>
  <si>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</si>
  <si>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</si>
  <si>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</si>
  <si>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</si>
  <si>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</si>
  <si>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</si>
  <si>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</si>
  <si>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</si>
  <si>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</si>
  <si>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</si>
  <si>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</si>
  <si>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</si>
  <si>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</si>
  <si>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</si>
  <si>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</si>
  <si>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</si>
  <si>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</si>
  <si>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</si>
  <si>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</si>
  <si>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</si>
  <si>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</si>
  <si>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</si>
  <si>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</si>
  <si>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</si>
  <si>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</si>
  <si>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</si>
  <si>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</si>
  <si>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</si>
  <si>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</si>
  <si>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</si>
  <si>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</si>
  <si>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</si>
  <si>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</si>
  <si>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</si>
  <si>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</si>
  <si>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</si>
  <si>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</si>
  <si>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</si>
  <si>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</si>
  <si>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</si>
  <si>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</si>
  <si>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</si>
  <si>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</si>
  <si>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</si>
  <si>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</si>
  <si>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</si>
  <si>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</si>
  <si>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</si>
  <si>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</si>
  <si>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</si>
  <si>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</si>
  <si>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</si>
  <si>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</si>
  <si>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</si>
  <si>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</si>
  <si>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</si>
  <si>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</si>
  <si>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</si>
  <si>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</si>
  <si>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</si>
  <si>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</si>
  <si>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</si>
  <si>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</si>
  <si>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</si>
  <si>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</si>
  <si>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</si>
  <si>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</si>
  <si>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</si>
  <si>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</si>
  <si>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</si>
  <si>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</si>
  <si>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</si>
  <si>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</si>
  <si>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</si>
  <si>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</si>
  <si>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</si>
  <si>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</si>
  <si>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</si>
  <si>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</si>
  <si>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</si>
  <si>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</si>
  <si>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</si>
  <si>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</si>
  <si>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</si>
  <si>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</si>
  <si>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</si>
  <si>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</si>
  <si>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</si>
  <si>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</si>
  <si>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</si>
  <si>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</si>
  <si>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</si>
  <si>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</si>
  <si>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</si>
  <si>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</si>
  <si>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</si>
  <si>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</si>
  <si>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</si>
  <si>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</si>
  <si>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</si>
  <si>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</si>
  <si>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</si>
  <si>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</si>
  <si>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</si>
  <si>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</si>
  <si>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</si>
  <si>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</si>
  <si>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</si>
  <si>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</si>
  <si>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</si>
  <si>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</si>
  <si>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</si>
  <si>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</si>
  <si>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</si>
  <si>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</si>
  <si>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</si>
  <si>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</si>
  <si>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</si>
  <si>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</si>
  <si>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</si>
  <si>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</si>
  <si>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</si>
  <si>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</si>
  <si>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</si>
  <si>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</si>
  <si>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</si>
  <si>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</si>
  <si>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</si>
  <si>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</si>
  <si>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</si>
  <si>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</si>
  <si>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</si>
  <si>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</si>
  <si>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</si>
  <si>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</si>
  <si>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</si>
  <si>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</si>
  <si>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</si>
  <si>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</si>
  <si>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</si>
  <si>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</si>
  <si>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</si>
  <si>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</si>
  <si>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</si>
  <si>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</si>
  <si>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</si>
  <si>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</si>
  <si>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</si>
  <si>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</si>
  <si>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</si>
  <si>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</si>
  <si>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</si>
  <si>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</si>
  <si>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</si>
  <si>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</si>
  <si>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</si>
  <si>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</si>
  <si>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</si>
  <si>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</si>
  <si>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</si>
  <si>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</si>
  <si>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</si>
  <si>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</si>
  <si>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</si>
  <si>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</si>
  <si>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</si>
  <si>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</si>
  <si>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</si>
  <si>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</si>
  <si>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</si>
  <si>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</si>
  <si>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</si>
  <si>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</si>
  <si>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</si>
  <si>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</si>
  <si>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</si>
  <si>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</si>
  <si>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</si>
  <si>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</si>
  <si>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</si>
  <si>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</si>
  <si>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</si>
  <si>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</si>
  <si>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</si>
  <si>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</si>
  <si>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</si>
  <si>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</si>
  <si>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</si>
  <si>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</si>
  <si>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</si>
  <si>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</si>
  <si>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</si>
  <si>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</si>
  <si>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</si>
  <si>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</si>
  <si>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</si>
  <si>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</si>
  <si>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</si>
  <si>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</si>
  <si>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</si>
  <si>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</si>
  <si>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</si>
  <si>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</si>
  <si>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</si>
  <si>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</si>
  <si>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</si>
  <si>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</si>
  <si>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</si>
  <si>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</si>
  <si>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</si>
  <si>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</si>
  <si>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</si>
  <si>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</si>
  <si>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</si>
  <si>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</si>
  <si>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</si>
  <si>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</si>
  <si>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</si>
  <si>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</si>
  <si>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</si>
  <si>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</si>
  <si>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</si>
  <si>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</si>
  <si>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</si>
  <si>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</si>
  <si>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</si>
  <si>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</si>
  <si>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</si>
  <si>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</si>
  <si>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</si>
  <si>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</si>
  <si>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</si>
  <si>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</si>
  <si>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</si>
  <si>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</si>
  <si>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</si>
  <si>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</si>
  <si>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</si>
  <si>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</si>
  <si>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</si>
  <si>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</si>
  <si>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</si>
  <si>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</si>
  <si>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</si>
  <si>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</si>
  <si>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</si>
  <si>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</si>
  <si>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</si>
  <si>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</si>
  <si>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</si>
  <si>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</si>
  <si>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</si>
  <si>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</si>
  <si>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</si>
  <si>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</si>
  <si>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</si>
  <si>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</si>
  <si>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</si>
  <si>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</si>
  <si>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</si>
  <si>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</si>
  <si>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</si>
  <si>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</si>
  <si>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</si>
  <si>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</si>
  <si>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</si>
  <si>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</si>
  <si>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</si>
  <si>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</si>
  <si>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</si>
  <si>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</si>
  <si>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</si>
  <si>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</si>
  <si>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</si>
  <si>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</si>
  <si>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</si>
  <si>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</si>
  <si>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</si>
  <si>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</si>
  <si>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</si>
  <si>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</si>
  <si>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</si>
  <si>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</si>
  <si>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</si>
  <si>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</si>
  <si>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</si>
  <si>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</si>
  <si>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</si>
  <si>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</si>
  <si>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</si>
  <si>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</si>
  <si>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</si>
  <si>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</si>
  <si>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</si>
  <si>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</si>
  <si>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</si>
  <si>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</si>
  <si>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</si>
  <si>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</si>
  <si>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</si>
  <si>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</si>
  <si>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</si>
  <si>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</si>
  <si>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</si>
  <si>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</si>
  <si>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</si>
  <si>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</si>
  <si>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</si>
  <si>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</si>
  <si>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</si>
  <si>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</si>
  <si>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</si>
  <si>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</si>
  <si>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</si>
  <si>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</si>
  <si>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</si>
  <si>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</si>
  <si>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</si>
  <si>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</si>
  <si>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</si>
  <si>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</si>
  <si>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</si>
  <si>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</si>
  <si>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</si>
  <si>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</si>
  <si>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</si>
  <si>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</si>
  <si>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</si>
  <si>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</si>
  <si>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</si>
  <si>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</si>
  <si>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</si>
  <si>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</si>
  <si>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</si>
  <si>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</si>
  <si>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</si>
  <si>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</si>
  <si>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</si>
  <si>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</si>
  <si>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</si>
  <si>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</si>
  <si>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</si>
  <si>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</si>
  <si>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</si>
  <si>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</si>
  <si>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</si>
  <si>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</si>
  <si>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</si>
  <si>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</si>
  <si>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</si>
  <si>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</si>
  <si>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</si>
  <si>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</si>
  <si>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</si>
  <si>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</si>
  <si>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</si>
  <si>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</si>
  <si>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</si>
  <si>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</si>
  <si>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</si>
  <si>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</si>
  <si>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</si>
  <si>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</si>
  <si>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</si>
  <si>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</si>
  <si>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</si>
  <si>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</si>
  <si>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</si>
  <si>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</si>
  <si>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</si>
  <si>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</si>
  <si>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</si>
  <si>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</si>
  <si>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</si>
  <si>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</si>
  <si>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</si>
  <si>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</si>
  <si>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</si>
  <si>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</si>
  <si>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</si>
  <si>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</si>
  <si>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</si>
  <si>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</si>
  <si>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</si>
  <si>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</si>
  <si>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</si>
  <si>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</si>
  <si>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</si>
  <si>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</si>
  <si>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</si>
  <si>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</si>
  <si>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</si>
  <si>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</si>
  <si>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</si>
  <si>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</si>
  <si>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</si>
  <si>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</si>
  <si>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</si>
  <si>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</si>
  <si>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</si>
  <si>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</si>
  <si>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</si>
  <si>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</si>
  <si>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</si>
  <si>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</si>
  <si>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</si>
  <si>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</si>
  <si>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</si>
  <si>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</si>
  <si>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</si>
  <si>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</si>
  <si>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</si>
  <si>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</si>
  <si>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</si>
  <si>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</si>
  <si>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</si>
  <si>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</si>
  <si>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</si>
  <si>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</si>
  <si>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</si>
  <si>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</si>
  <si>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</si>
  <si>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</si>
  <si>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</si>
  <si>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</si>
  <si>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</si>
  <si>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</si>
  <si>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</si>
  <si>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</si>
  <si>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</si>
  <si>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</si>
  <si>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</si>
  <si>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</si>
  <si>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</si>
  <si>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</si>
  <si>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</si>
  <si>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</si>
  <si>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</si>
  <si>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</si>
  <si>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</si>
  <si>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</si>
  <si>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</si>
  <si>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</si>
  <si>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</si>
  <si>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</si>
  <si>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</si>
  <si>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</si>
  <si>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</si>
  <si>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</si>
  <si>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</si>
  <si>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</si>
  <si>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</si>
  <si>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</si>
  <si>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</si>
  <si>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</si>
  <si>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</si>
  <si>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</si>
  <si>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</si>
  <si>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</si>
  <si>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</si>
  <si>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</si>
  <si>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</si>
  <si>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</si>
  <si>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</si>
  <si>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</si>
  <si>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</si>
  <si>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</si>
  <si>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</si>
  <si>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</si>
  <si>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</si>
  <si>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</si>
  <si>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</si>
  <si>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</si>
  <si>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</si>
  <si>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</si>
  <si>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</si>
  <si>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</si>
  <si>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</si>
  <si>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</si>
  <si>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</si>
  <si>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</si>
  <si>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</si>
  <si>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</si>
  <si>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</si>
  <si>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</si>
  <si>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</si>
  <si>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</si>
  <si>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</si>
  <si>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</si>
  <si>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</si>
  <si>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</si>
  <si>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</si>
  <si>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</si>
  <si>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</si>
  <si>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</si>
  <si>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</si>
  <si>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</si>
  <si>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</si>
  <si>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</si>
  <si>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</si>
  <si>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</si>
  <si>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</si>
  <si>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</si>
  <si>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</si>
  <si>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</si>
  <si>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</si>
  <si>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</si>
  <si>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</si>
  <si>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</si>
  <si>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</si>
  <si>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</si>
  <si>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</si>
  <si>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</si>
  <si>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</si>
  <si>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</si>
  <si>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</si>
  <si>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</si>
  <si>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</si>
  <si>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</si>
  <si>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</si>
  <si>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</si>
  <si>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</si>
  <si>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</si>
  <si>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</si>
  <si>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</si>
  <si>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</si>
  <si>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</si>
  <si>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</si>
  <si>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</si>
  <si>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</si>
  <si>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</si>
  <si>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</si>
  <si>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</si>
  <si>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</si>
  <si>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</si>
  <si>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</si>
  <si>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</si>
  <si>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</si>
  <si>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</si>
  <si>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</si>
  <si>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</si>
  <si>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</si>
  <si>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</si>
  <si>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</si>
  <si>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</si>
  <si>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</si>
  <si>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</si>
  <si>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</si>
  <si>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</si>
  <si>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</si>
  <si>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</si>
  <si>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</si>
  <si>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</si>
  <si>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</si>
  <si>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</si>
  <si>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</si>
  <si>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</si>
  <si>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</si>
  <si>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</si>
  <si>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</si>
  <si>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</si>
  <si>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</si>
  <si>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</si>
  <si>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</si>
  <si>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</si>
  <si>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</si>
  <si>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</si>
  <si>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</si>
  <si>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</si>
  <si>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</si>
  <si>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</si>
  <si>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</si>
  <si>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</si>
  <si>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</si>
  <si>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</si>
  <si>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</si>
  <si>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</si>
  <si>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</si>
  <si>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</si>
  <si>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</si>
  <si>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</si>
  <si>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</si>
  <si>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</si>
  <si>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</si>
  <si>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</si>
  <si>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</si>
  <si>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</si>
  <si>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</si>
  <si>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</si>
  <si>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</si>
  <si>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</si>
  <si>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</si>
  <si>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</si>
  <si>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</si>
  <si>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</si>
  <si>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</si>
  <si>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</si>
  <si>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</si>
  <si>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</si>
  <si>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</si>
  <si>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</si>
  <si>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</si>
  <si>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</si>
  <si>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</si>
  <si>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</si>
  <si>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</si>
  <si>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</si>
  <si>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</si>
  <si>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</si>
  <si>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</si>
  <si>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</si>
  <si>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</si>
  <si>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</si>
  <si>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</si>
  <si>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</si>
  <si>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</si>
  <si>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</si>
  <si>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</si>
  <si>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</si>
  <si>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</si>
  <si>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</si>
  <si>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</si>
  <si>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</si>
  <si>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</si>
  <si>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</si>
  <si>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</si>
  <si>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</si>
  <si>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</si>
  <si>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</si>
  <si>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</si>
  <si>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</si>
  <si>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</si>
  <si>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</si>
  <si>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</si>
  <si>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</si>
  <si>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</si>
  <si>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</si>
  <si>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</si>
  <si>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</si>
  <si>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</si>
  <si>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</si>
  <si>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</si>
  <si>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</si>
  <si>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</si>
  <si>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</si>
  <si>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</si>
  <si>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</si>
  <si>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</si>
  <si>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</si>
  <si>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</si>
  <si>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</si>
  <si>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</si>
  <si>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</si>
  <si>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</si>
  <si>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</si>
  <si>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</si>
  <si>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</si>
  <si>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</si>
  <si>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</si>
  <si>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</si>
  <si>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</si>
  <si>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</si>
  <si>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</si>
  <si>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</si>
  <si>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</si>
  <si>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</si>
  <si>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</si>
  <si>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</si>
  <si>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</si>
  <si>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</si>
  <si>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</si>
  <si>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</si>
  <si>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</si>
  <si>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</si>
  <si>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</si>
  <si>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</si>
  <si>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</si>
  <si>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</si>
  <si>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</si>
  <si>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</si>
  <si>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</si>
  <si>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</si>
  <si>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</si>
  <si>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</si>
  <si>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</si>
  <si>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</si>
  <si>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</si>
  <si>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</si>
  <si>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</si>
  <si>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</si>
  <si>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</si>
  <si>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</si>
  <si>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</si>
  <si>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</si>
  <si>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</si>
  <si>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</si>
  <si>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</si>
  <si>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</si>
  <si>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</si>
  <si>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</si>
  <si>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</si>
  <si>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</si>
  <si>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</si>
  <si>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</si>
  <si>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</si>
  <si>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</si>
  <si>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</si>
  <si>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</si>
  <si>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</si>
  <si>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</si>
  <si>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</si>
  <si>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</si>
  <si>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</si>
  <si>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</si>
  <si>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</si>
  <si>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</si>
  <si>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</si>
  <si>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</si>
  <si>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</si>
  <si>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</si>
  <si>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</si>
  <si>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</si>
  <si>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</si>
  <si>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</si>
  <si>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</si>
  <si>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</si>
  <si>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</si>
  <si>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</si>
  <si>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</si>
  <si>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</si>
  <si>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</si>
  <si>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</si>
  <si>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</si>
  <si>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</si>
  <si>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</si>
  <si>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</si>
  <si>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</si>
  <si>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</si>
  <si>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</si>
  <si>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</si>
  <si>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</si>
  <si>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</si>
  <si>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</si>
  <si>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</si>
  <si>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</si>
  <si>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</si>
  <si>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</si>
  <si>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</si>
  <si>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</si>
  <si>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</si>
  <si>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</si>
  <si>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</si>
  <si>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</si>
  <si>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</si>
  <si>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</si>
  <si>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</si>
  <si>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</si>
  <si>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</si>
  <si>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</si>
  <si>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</si>
  <si>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</si>
  <si>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</si>
  <si>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</si>
  <si>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</si>
  <si>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</si>
  <si>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</si>
  <si>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</si>
  <si>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</si>
  <si>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</si>
  <si>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</si>
  <si>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</si>
  <si>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</si>
  <si>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</si>
  <si>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</si>
  <si>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</si>
  <si>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</si>
  <si>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</si>
  <si>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</si>
  <si>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</si>
  <si>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</si>
  <si>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</si>
  <si>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</si>
  <si>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</si>
  <si>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</si>
  <si>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</si>
  <si>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</si>
  <si>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</si>
  <si>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</si>
  <si>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</si>
  <si>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</si>
  <si>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</si>
  <si>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</si>
  <si>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</si>
  <si>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</si>
  <si>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</si>
  <si>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</si>
  <si>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</si>
  <si>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</si>
  <si>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</si>
  <si>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</si>
  <si>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</si>
  <si>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</si>
  <si>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</si>
  <si>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</si>
  <si>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</si>
  <si>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</si>
  <si>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</si>
  <si>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</si>
  <si>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</si>
  <si>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</si>
  <si>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</si>
  <si>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</si>
  <si>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</si>
  <si>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</si>
  <si>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</si>
  <si>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</si>
  <si>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</si>
  <si>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</si>
  <si>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</si>
  <si>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</si>
  <si>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</si>
  <si>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</si>
  <si>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</si>
  <si>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</si>
  <si>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</si>
  <si>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</si>
  <si>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</si>
  <si>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</si>
  <si>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</si>
  <si>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</si>
  <si>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</si>
  <si>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</si>
  <si>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</si>
  <si>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</si>
  <si>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</si>
  <si>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</si>
  <si>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</si>
  <si>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</si>
  <si>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</si>
  <si>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</si>
  <si>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</si>
  <si>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</si>
  <si>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</si>
  <si>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</si>
  <si>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</si>
  <si>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</si>
  <si>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</si>
  <si>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</si>
  <si>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</si>
  <si>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</si>
  <si>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</si>
  <si>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</si>
  <si>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</si>
  <si>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</si>
  <si>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</si>
  <si>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</si>
  <si>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</si>
  <si>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</si>
  <si>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</si>
  <si>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</si>
  <si>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</si>
  <si>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</si>
  <si>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</si>
  <si>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</si>
  <si>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</si>
  <si>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</si>
  <si>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</si>
  <si>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</si>
  <si>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</si>
  <si>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</si>
  <si>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</si>
  <si>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</si>
  <si>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</si>
  <si>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</si>
  <si>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</si>
  <si>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</si>
  <si>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</si>
  <si>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</si>
  <si>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</si>
  <si>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</si>
  <si>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</si>
  <si>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</si>
  <si>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</si>
  <si>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</si>
  <si>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</si>
  <si>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</si>
  <si>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</si>
  <si>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</si>
  <si>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</si>
  <si>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</si>
  <si>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</si>
  <si>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</si>
  <si>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</si>
  <si>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</si>
  <si>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</si>
  <si>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</si>
  <si>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</si>
  <si>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</si>
  <si>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</si>
  <si>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</si>
  <si>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</si>
  <si>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</si>
  <si>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</si>
  <si>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</si>
  <si>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</si>
  <si>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</si>
  <si>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</si>
  <si>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</si>
  <si>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</si>
  <si>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</si>
  <si>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</si>
  <si>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</si>
  <si>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</si>
  <si>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</si>
  <si>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</si>
  <si>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</si>
  <si>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</si>
  <si>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</si>
  <si>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</si>
  <si>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</si>
  <si>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</si>
  <si>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</si>
  <si>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</si>
  <si>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</si>
  <si>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</si>
  <si>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</si>
  <si>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</si>
  <si>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</si>
  <si>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</si>
  <si>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</si>
  <si>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</si>
  <si>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</si>
  <si>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</si>
  <si>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</si>
  <si>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</si>
  <si>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</si>
  <si>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</si>
  <si>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</si>
  <si>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</si>
  <si>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</si>
  <si>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</si>
  <si>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</si>
  <si>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</si>
  <si>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</si>
  <si>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</si>
  <si>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</si>
  <si>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</si>
  <si>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</si>
  <si>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</si>
  <si>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</si>
  <si>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</si>
  <si>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</si>
  <si>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</si>
  <si>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</si>
  <si>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</si>
  <si>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</si>
  <si>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</si>
  <si>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</si>
  <si>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</si>
  <si>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</si>
  <si>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</si>
  <si>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</si>
  <si>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</si>
  <si>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</si>
  <si>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</si>
  <si>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</si>
  <si>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</si>
  <si>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</si>
  <si>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</si>
  <si>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</si>
  <si>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</si>
  <si>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</si>
  <si>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</si>
  <si>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</si>
  <si>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</si>
  <si>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</si>
  <si>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</si>
  <si>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</si>
  <si>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</si>
  <si>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</si>
  <si>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</si>
  <si>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</si>
  <si>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</si>
  <si>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</si>
  <si>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</si>
  <si>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</si>
  <si>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</si>
  <si>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</si>
  <si>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</si>
  <si>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</si>
  <si>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</si>
  <si>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</si>
  <si>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</si>
  <si>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</si>
  <si>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</si>
  <si>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</si>
  <si>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</si>
  <si>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</si>
  <si>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</si>
  <si>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</si>
  <si>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</si>
  <si>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</si>
  <si>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</si>
  <si>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</si>
  <si>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</si>
  <si>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</si>
  <si>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</si>
  <si>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</si>
  <si>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</si>
  <si>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</si>
  <si>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</si>
  <si>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</si>
  <si>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</si>
  <si>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</si>
  <si>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</si>
  <si>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</si>
  <si>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</si>
  <si>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</si>
  <si>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</si>
  <si>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</si>
  <si>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</si>
  <si>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</si>
  <si>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</si>
  <si>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</si>
  <si>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</si>
  <si>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</si>
  <si>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</si>
  <si>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</si>
  <si>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</si>
  <si>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</si>
  <si>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</si>
  <si>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</si>
  <si>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</si>
  <si>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</si>
  <si>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</si>
  <si>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</si>
  <si>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</si>
  <si>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</si>
  <si>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</si>
  <si>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</si>
  <si>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</si>
  <si>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</si>
  <si>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</si>
  <si>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</si>
  <si>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</si>
  <si>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</si>
  <si>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</si>
  <si>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</si>
  <si>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</si>
  <si>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</si>
  <si>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</si>
  <si>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</si>
  <si>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</si>
  <si>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</si>
  <si>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</si>
  <si>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</si>
  <si>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</si>
  <si>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</si>
  <si>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</si>
  <si>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</si>
  <si>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</si>
  <si>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</si>
  <si>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</si>
  <si>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</si>
  <si>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</si>
  <si>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</si>
  <si>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</si>
  <si>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</si>
  <si>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</si>
  <si>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</si>
  <si>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</si>
  <si>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</si>
  <si>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</si>
  <si>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</si>
  <si>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</si>
  <si>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</si>
  <si>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</si>
  <si>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</si>
  <si>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</si>
  <si>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</si>
  <si>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</si>
  <si>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</si>
  <si>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</si>
  <si>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</si>
  <si>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</si>
  <si>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</si>
  <si>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</si>
  <si>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</si>
  <si>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</si>
  <si>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</si>
  <si>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</si>
  <si>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</si>
  <si>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</si>
  <si>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</si>
  <si>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</si>
  <si>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</si>
  <si>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</si>
  <si>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</si>
  <si>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</si>
  <si>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</si>
  <si>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</si>
  <si>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</si>
  <si>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</si>
  <si>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</si>
  <si>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</si>
  <si>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</si>
  <si>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</si>
  <si>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</si>
  <si>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</si>
  <si>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</si>
  <si>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</si>
  <si>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</si>
  <si>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</si>
  <si>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</si>
  <si>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</si>
  <si>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</si>
  <si>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</si>
  <si>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</si>
  <si>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</si>
  <si>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</si>
  <si>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</si>
  <si>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</si>
  <si>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</si>
  <si>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</si>
  <si>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</si>
  <si>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</si>
  <si>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</si>
  <si>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</si>
  <si>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</si>
  <si>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</si>
  <si>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</si>
  <si>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</si>
  <si>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</si>
  <si>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</si>
  <si>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</si>
  <si>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</si>
  <si>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</si>
  <si>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</si>
  <si>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</si>
  <si>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</si>
  <si>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</si>
  <si>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</si>
  <si>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</si>
  <si>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</si>
  <si>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</si>
  <si>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</si>
  <si>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</si>
  <si>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</si>
  <si>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</si>
  <si>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</si>
  <si>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</si>
  <si>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</si>
  <si>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</si>
  <si>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</si>
  <si>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</si>
  <si>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</si>
  <si>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</si>
  <si>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</si>
  <si>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</si>
  <si>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</si>
  <si>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</si>
  <si>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</si>
  <si>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</si>
  <si>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</si>
  <si>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</si>
  <si>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</si>
  <si>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</si>
  <si>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</si>
  <si>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</si>
  <si>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</si>
  <si>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</si>
  <si>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</si>
  <si>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</si>
  <si>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</si>
  <si>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</si>
  <si>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</si>
  <si>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</si>
  <si>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</si>
  <si>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</si>
  <si>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</si>
  <si>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</si>
  <si>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</si>
  <si>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</si>
  <si>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</si>
  <si>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</si>
  <si>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</si>
  <si>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</si>
  <si>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</si>
  <si>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</si>
  <si>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</si>
  <si>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</si>
  <si>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</si>
  <si>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</si>
  <si>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</si>
  <si>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</si>
  <si>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</si>
  <si>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</si>
  <si>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</si>
  <si>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</si>
  <si>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</si>
  <si>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</si>
  <si>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</si>
  <si>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</si>
  <si>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</si>
  <si>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</si>
  <si>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</si>
  <si>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</si>
  <si>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</si>
  <si>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</si>
  <si>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</si>
  <si>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</si>
  <si>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</si>
  <si>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</si>
  <si>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</si>
  <si>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</si>
  <si>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</si>
  <si>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</si>
  <si>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</si>
  <si>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</si>
  <si>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</si>
  <si>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</si>
  <si>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</si>
  <si>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</si>
  <si>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</si>
  <si>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</si>
  <si>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</si>
  <si>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</si>
  <si>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</si>
  <si>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</si>
  <si>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</si>
  <si>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</si>
  <si>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</si>
  <si>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</si>
  <si>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</si>
  <si>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</si>
  <si>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</si>
  <si>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</si>
  <si>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</si>
  <si>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</si>
  <si>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</si>
  <si>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</si>
  <si>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</si>
  <si>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</si>
  <si>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</si>
  <si>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</si>
  <si>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</si>
  <si>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</si>
  <si>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</si>
  <si>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</si>
  <si>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</si>
  <si>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</si>
  <si>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</si>
  <si>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</si>
  <si>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</si>
  <si>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</si>
  <si>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</si>
  <si>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</si>
  <si>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</si>
  <si>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</si>
  <si>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</si>
  <si>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</si>
  <si>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</si>
  <si>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</si>
  <si>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</si>
  <si>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</si>
  <si>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</si>
  <si>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</si>
  <si>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</si>
  <si>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</si>
  <si>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</si>
  <si>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</si>
  <si>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</si>
  <si>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</si>
  <si>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</si>
  <si>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</si>
  <si>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</si>
  <si>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</si>
  <si>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</si>
  <si>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</si>
  <si>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</si>
  <si>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</si>
  <si>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</si>
  <si>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</si>
  <si>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</si>
  <si>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</si>
  <si>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</si>
  <si>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</si>
  <si>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</si>
  <si>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</si>
  <si>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</si>
  <si>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</si>
  <si>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</si>
  <si>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</si>
  <si>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</si>
  <si>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</si>
  <si>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</si>
  <si>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</si>
  <si>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</si>
  <si>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</si>
  <si>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</si>
  <si>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</si>
  <si>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</si>
  <si>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</si>
  <si>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</si>
  <si>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</si>
  <si>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</si>
  <si>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</si>
  <si>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</si>
  <si>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</si>
  <si>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</si>
  <si>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</si>
  <si>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</si>
  <si>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</si>
  <si>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</si>
  <si>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</si>
  <si>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</si>
  <si>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</si>
  <si>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</si>
  <si>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</si>
  <si>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</si>
  <si>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</si>
  <si>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</si>
  <si>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</si>
  <si>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</si>
  <si>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</si>
  <si>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</si>
  <si>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</si>
  <si>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</si>
  <si>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</si>
  <si>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</si>
  <si>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</si>
  <si>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</si>
  <si>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</si>
  <si>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</si>
  <si>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</si>
  <si>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</si>
  <si>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</si>
  <si>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</si>
  <si>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</si>
  <si>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</si>
  <si>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</si>
  <si>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</si>
  <si>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</si>
  <si>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</si>
  <si>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</si>
  <si>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</si>
  <si>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</si>
  <si>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</si>
  <si>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</si>
  <si>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</si>
  <si>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</si>
  <si>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</si>
  <si>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</si>
  <si>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</si>
  <si>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</si>
  <si>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</si>
  <si>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</si>
  <si>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</si>
  <si>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</si>
  <si>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</si>
  <si>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</si>
  <si>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</si>
  <si>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</si>
  <si>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</si>
  <si>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</si>
  <si>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</si>
  <si>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</si>
  <si>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</si>
  <si>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</si>
  <si>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</si>
  <si>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</si>
  <si>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</si>
  <si>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</si>
  <si>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</si>
  <si>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</si>
  <si>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</si>
  <si>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</si>
  <si>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</si>
  <si>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</si>
  <si>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</si>
  <si>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</si>
  <si>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</si>
  <si>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</si>
  <si>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</si>
  <si>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</si>
  <si>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</si>
  <si>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</si>
  <si>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</si>
  <si>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</si>
  <si>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</si>
  <si>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</si>
  <si>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</si>
  <si>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</si>
  <si>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</si>
  <si>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</si>
  <si>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</si>
  <si>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</si>
  <si>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</si>
  <si>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</si>
  <si>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</si>
  <si>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</si>
  <si>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</si>
  <si>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</si>
  <si>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</si>
  <si>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</si>
  <si>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</si>
  <si>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</si>
  <si>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</si>
  <si>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</si>
  <si>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</si>
  <si>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</si>
  <si>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</si>
  <si>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</si>
  <si>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</si>
  <si>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</si>
  <si>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</si>
  <si>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</si>
  <si>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</si>
  <si>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</si>
  <si>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</si>
  <si>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</si>
  <si>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</si>
  <si>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</si>
  <si>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</si>
  <si>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</si>
  <si>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</si>
  <si>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</si>
  <si>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</si>
  <si>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</si>
  <si>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</si>
  <si>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</si>
  <si>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</si>
  <si>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</si>
  <si>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</si>
  <si>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</si>
  <si>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</si>
  <si>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</si>
  <si>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</si>
  <si>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</si>
  <si>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</si>
  <si>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</si>
  <si>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</si>
  <si>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</si>
  <si>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</si>
  <si>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</si>
  <si>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</si>
  <si>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</si>
  <si>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</si>
  <si>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</si>
  <si>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</si>
  <si>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</si>
  <si>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</si>
  <si>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</si>
  <si>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</si>
  <si>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</si>
  <si>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</si>
  <si>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</si>
  <si>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</si>
  <si>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</si>
  <si>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</si>
  <si>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</si>
  <si>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</si>
  <si>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</si>
  <si>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</si>
  <si>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</si>
  <si>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</si>
  <si>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</si>
  <si>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</si>
  <si>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</si>
  <si>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</si>
  <si>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</si>
  <si>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</si>
  <si>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</si>
  <si>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</si>
  <si>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</si>
  <si>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</si>
  <si>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</si>
  <si>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</si>
  <si>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</si>
  <si>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</si>
  <si>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</si>
  <si>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</si>
  <si>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</si>
  <si>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</si>
  <si>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</si>
  <si>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</si>
  <si>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</si>
  <si>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</si>
  <si>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</si>
  <si>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</si>
  <si>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</si>
  <si>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</si>
  <si>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</si>
  <si>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</si>
  <si>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</si>
  <si>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</si>
  <si>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</si>
  <si>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</si>
  <si>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</si>
  <si>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</si>
  <si>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</si>
  <si>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</si>
  <si>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</si>
  <si>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</si>
  <si>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</si>
  <si>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</si>
  <si>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</si>
  <si>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</si>
  <si>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</si>
  <si>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</si>
  <si>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</si>
  <si>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</si>
  <si>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</si>
  <si>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</si>
  <si>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</si>
  <si>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</si>
  <si>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</si>
  <si>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</si>
  <si>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</si>
  <si>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</si>
  <si>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</si>
  <si>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</si>
  <si>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</si>
  <si>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</si>
  <si>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</si>
  <si>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</si>
  <si>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</si>
  <si>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</si>
  <si>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</si>
  <si>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</si>
  <si>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</si>
  <si>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</si>
  <si>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</si>
  <si>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</si>
  <si>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</si>
  <si>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</si>
  <si>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</si>
  <si>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</si>
  <si>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</si>
  <si>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</si>
  <si>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</si>
  <si>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</si>
  <si>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</si>
  <si>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</si>
  <si>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</si>
  <si>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</si>
  <si>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</si>
  <si>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</si>
  <si>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</si>
  <si>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</si>
  <si>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</si>
  <si>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</si>
  <si>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</si>
  <si>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</si>
  <si>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</si>
  <si>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</si>
  <si>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</si>
  <si>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</si>
  <si>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</si>
  <si>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</si>
  <si>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</si>
  <si>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</si>
  <si>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</si>
  <si>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</si>
  <si>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</si>
  <si>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</si>
  <si>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</si>
  <si>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</si>
  <si>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</si>
  <si>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</si>
  <si>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</si>
  <si>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</si>
  <si>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</si>
  <si>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</si>
  <si>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</si>
  <si>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</si>
  <si>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</si>
  <si>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</si>
  <si>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</si>
  <si>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</si>
  <si>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</si>
  <si>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</si>
  <si>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</si>
  <si>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</si>
  <si>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</si>
  <si>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</si>
  <si>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</si>
  <si>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</si>
  <si>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</si>
  <si>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</si>
  <si>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</si>
  <si>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</si>
  <si>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</si>
  <si>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</si>
  <si>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</si>
  <si>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</si>
  <si>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</si>
  <si>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</si>
  <si>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</si>
  <si>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</si>
  <si>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</si>
  <si>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</si>
  <si>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</si>
  <si>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</si>
  <si>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</si>
  <si>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</si>
  <si>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</si>
  <si>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</si>
  <si>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</si>
  <si>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</si>
  <si>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</si>
  <si>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</si>
  <si>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</si>
  <si>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</si>
  <si>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</si>
  <si>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</si>
  <si>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</si>
  <si>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</si>
  <si>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</si>
  <si>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</si>
  <si>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</si>
  <si>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</si>
  <si>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</si>
  <si>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</si>
  <si>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</si>
  <si>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</si>
  <si>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</si>
  <si>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</si>
  <si>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</si>
  <si>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</si>
  <si>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</si>
  <si>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</si>
  <si>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</si>
  <si>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</si>
  <si>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</si>
  <si>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</si>
  <si>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</si>
  <si>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</si>
  <si>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</si>
  <si>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</si>
  <si>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</si>
  <si>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</si>
  <si>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</si>
  <si>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</si>
  <si>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</si>
  <si>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</si>
  <si>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</si>
  <si>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</si>
  <si>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</si>
  <si>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</si>
  <si>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</si>
  <si>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</si>
  <si>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</si>
  <si>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</si>
  <si>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</si>
  <si>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</si>
  <si>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</si>
  <si>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</si>
  <si>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</si>
  <si>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</si>
  <si>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</si>
  <si>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</si>
  <si>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</si>
  <si>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</si>
  <si>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</si>
  <si>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</si>
  <si>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</si>
  <si>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</si>
  <si>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</si>
  <si>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</si>
  <si>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</si>
  <si>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</si>
  <si>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</si>
  <si>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</si>
  <si>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</si>
  <si>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</si>
  <si>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</si>
  <si>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</si>
  <si>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</si>
  <si>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</si>
  <si>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</si>
  <si>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</si>
  <si>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</si>
  <si>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</si>
  <si>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</si>
  <si>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</si>
  <si>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</si>
  <si>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</si>
  <si>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</si>
  <si>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</si>
  <si>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</si>
  <si>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</si>
  <si>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</si>
  <si>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</si>
  <si>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</si>
  <si>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</si>
  <si>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</si>
  <si>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</si>
  <si>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</si>
  <si>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</si>
  <si>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</si>
  <si>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</si>
  <si>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</si>
  <si>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</si>
  <si>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</si>
  <si>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</si>
  <si>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</si>
  <si>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</si>
  <si>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</si>
  <si>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</si>
  <si>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</si>
  <si>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</si>
  <si>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</si>
  <si>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</si>
  <si>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</si>
  <si>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</si>
  <si>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</si>
  <si>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</si>
  <si>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</si>
  <si>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</si>
  <si>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</si>
  <si>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</si>
  <si>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</si>
  <si>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</si>
  <si>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</si>
  <si>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</si>
  <si>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</si>
  <si>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</si>
  <si>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</si>
  <si>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</si>
  <si>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</si>
  <si>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</si>
  <si>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</si>
  <si>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</si>
  <si>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</si>
  <si>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</si>
  <si>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</si>
  <si>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</si>
  <si>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</si>
  <si>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</si>
  <si>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</si>
  <si>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</si>
  <si>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</si>
  <si>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</si>
  <si>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</si>
  <si>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</si>
  <si>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</si>
  <si>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</si>
  <si>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</si>
  <si>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</si>
  <si>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</si>
  <si>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</si>
  <si>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</si>
  <si>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</si>
  <si>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</si>
  <si>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</si>
  <si>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</si>
  <si>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</si>
  <si>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</si>
  <si>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</si>
  <si>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</si>
  <si>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</si>
  <si>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</si>
  <si>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</si>
  <si>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</si>
  <si>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</si>
  <si>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</si>
  <si>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</si>
  <si>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</si>
  <si>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</si>
  <si>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</si>
  <si>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</si>
  <si>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</si>
  <si>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</si>
  <si>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</si>
  <si>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</si>
  <si>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</si>
  <si>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</si>
  <si>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</si>
  <si>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</si>
  <si>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</si>
  <si>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</si>
  <si>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</si>
  <si>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</si>
  <si>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</si>
  <si>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</si>
  <si>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</si>
  <si>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</si>
  <si>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</si>
  <si>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</si>
  <si>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</si>
  <si>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</si>
  <si>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</si>
  <si>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</si>
  <si>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</si>
  <si>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</si>
  <si>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</si>
  <si>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</si>
  <si>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</si>
  <si>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</si>
  <si>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</si>
  <si>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</si>
  <si>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</si>
  <si>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</si>
  <si>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</si>
  <si>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</si>
  <si>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</si>
  <si>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</si>
  <si>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</si>
  <si>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</si>
  <si>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</si>
  <si>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</si>
  <si>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</si>
  <si>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</si>
  <si>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</si>
  <si>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</si>
  <si>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</si>
  <si>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</si>
  <si>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</si>
  <si>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</si>
  <si>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</si>
  <si>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</si>
  <si>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</si>
  <si>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</si>
  <si>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</si>
  <si>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</si>
  <si>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</si>
  <si>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</si>
  <si>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</si>
  <si>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</si>
  <si>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</si>
  <si>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</si>
  <si>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</si>
  <si>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</si>
  <si>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</si>
  <si>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</si>
  <si>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</si>
  <si>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</si>
  <si>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</si>
  <si>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</si>
  <si>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</si>
  <si>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</si>
  <si>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</si>
  <si>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</si>
  <si>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</si>
  <si>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</si>
  <si>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</si>
  <si>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</si>
  <si>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</si>
  <si>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</si>
  <si>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</si>
  <si>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</si>
  <si>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</si>
  <si>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</si>
  <si>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</si>
  <si>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</si>
  <si>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</si>
  <si>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</si>
  <si>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</si>
  <si>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</si>
  <si>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</si>
  <si>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</si>
  <si>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</si>
  <si>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</si>
  <si>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</si>
  <si>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</si>
  <si>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</si>
  <si>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</si>
  <si>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</si>
  <si>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</si>
  <si>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</si>
  <si>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</si>
  <si>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</si>
  <si>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</si>
  <si>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</si>
  <si>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</si>
  <si>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</si>
  <si>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</si>
  <si>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</si>
  <si>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</si>
  <si>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</si>
  <si>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</si>
  <si>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</si>
  <si>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</si>
  <si>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</si>
  <si>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</si>
  <si>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</si>
  <si>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</si>
  <si>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</si>
  <si>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</si>
  <si>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</si>
  <si>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</si>
  <si>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</si>
  <si>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</si>
  <si>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</si>
  <si>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</si>
  <si>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</si>
  <si>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</si>
  <si>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</si>
  <si>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</si>
  <si>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</si>
  <si>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</si>
  <si>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</si>
  <si>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</si>
  <si>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</si>
  <si>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</si>
  <si>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</si>
  <si>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</si>
  <si>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</si>
  <si>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</si>
  <si>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</si>
  <si>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</si>
  <si>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</si>
  <si>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</si>
  <si>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</si>
  <si>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</si>
  <si>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</si>
  <si>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</si>
  <si>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</si>
  <si>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</si>
  <si>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</si>
  <si>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</si>
  <si>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</si>
  <si>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</si>
  <si>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</si>
  <si>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</si>
  <si>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</si>
  <si>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</si>
  <si>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</si>
  <si>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</si>
  <si>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</si>
  <si>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</si>
  <si>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</si>
  <si>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</si>
  <si>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</si>
  <si>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</si>
  <si>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</si>
  <si>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</si>
  <si>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</si>
  <si>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</si>
  <si>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</si>
  <si>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</si>
  <si>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</si>
  <si>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</si>
  <si>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</si>
  <si>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</si>
  <si>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</si>
  <si>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</si>
  <si>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</si>
  <si>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</si>
  <si>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</si>
  <si>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</si>
  <si>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</si>
  <si>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</si>
  <si>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</si>
  <si>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</si>
  <si>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</si>
  <si>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</si>
  <si>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</si>
  <si>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</si>
  <si>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</si>
  <si>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</si>
  <si>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</si>
  <si>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</si>
  <si>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</si>
  <si>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</si>
  <si>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</si>
  <si>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</si>
  <si>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</si>
  <si>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</si>
  <si>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</si>
  <si>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</si>
  <si>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</si>
  <si>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</si>
  <si>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</si>
  <si>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</si>
  <si>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</si>
  <si>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</si>
  <si>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</si>
  <si>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</si>
  <si>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</si>
  <si>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</si>
  <si>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</si>
  <si>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</si>
  <si>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</si>
  <si>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</si>
  <si>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</si>
  <si>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</si>
  <si>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</si>
  <si>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</si>
  <si>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</si>
  <si>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</si>
  <si>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</si>
  <si>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</si>
  <si>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</si>
  <si>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</si>
  <si>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</si>
  <si>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</si>
  <si>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</si>
  <si>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</si>
  <si>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</si>
  <si>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</si>
  <si>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</si>
  <si>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</si>
  <si>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</si>
  <si>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</si>
  <si>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</si>
  <si>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</si>
  <si>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</si>
  <si>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</si>
  <si>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</si>
  <si>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</si>
  <si>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</si>
  <si>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</si>
  <si>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</si>
  <si>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</si>
  <si>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</si>
  <si>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</si>
  <si>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</si>
  <si>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</si>
  <si>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</si>
  <si>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</si>
  <si>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</si>
  <si>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</si>
  <si>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</si>
  <si>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</si>
  <si>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</si>
  <si>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</si>
  <si>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</si>
  <si>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</si>
  <si>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</si>
  <si>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</si>
  <si>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</si>
  <si>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</si>
  <si>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</si>
  <si>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</si>
  <si>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</si>
  <si>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</si>
  <si>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</si>
  <si>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</si>
  <si>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</si>
  <si>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</si>
  <si>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</si>
  <si>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</si>
  <si>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</si>
  <si>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</si>
  <si>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</si>
  <si>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</si>
  <si>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</si>
  <si>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</si>
  <si>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</si>
  <si>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</si>
  <si>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</si>
  <si>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</si>
  <si>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</si>
  <si>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</si>
  <si>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</si>
  <si>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</si>
  <si>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</si>
  <si>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</si>
  <si>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</si>
  <si>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</si>
  <si>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</si>
  <si>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</si>
  <si>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</si>
  <si>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</si>
  <si>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</si>
  <si>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</si>
  <si>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</si>
  <si>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</si>
  <si>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</si>
  <si>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</si>
  <si>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</si>
  <si>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</si>
  <si>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</si>
  <si>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</si>
  <si>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</si>
  <si>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</si>
  <si>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</si>
  <si>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</si>
  <si>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</si>
  <si>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</si>
  <si>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</si>
  <si>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</si>
  <si>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</si>
  <si>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</si>
  <si>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</si>
  <si>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</si>
  <si>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</si>
  <si>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</si>
  <si>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</si>
  <si>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</si>
  <si>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</si>
  <si>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</si>
  <si>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</si>
  <si>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</si>
  <si>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</si>
  <si>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</si>
  <si>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</si>
  <si>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</si>
  <si>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</si>
  <si>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</si>
  <si>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</si>
  <si>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</si>
  <si>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</si>
  <si>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</si>
  <si>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</si>
  <si>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</si>
  <si>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</si>
  <si>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</si>
  <si>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</si>
  <si>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</si>
  <si>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</si>
  <si>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</si>
  <si>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</si>
  <si>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</si>
  <si>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</si>
  <si>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</si>
  <si>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</si>
  <si>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</si>
  <si>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</si>
  <si>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</si>
  <si>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</si>
  <si>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</si>
  <si>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</si>
  <si>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</si>
  <si>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</si>
  <si>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</si>
  <si>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</si>
  <si>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</si>
  <si>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</si>
  <si>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</si>
  <si>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</si>
  <si>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</si>
  <si>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</si>
  <si>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</si>
  <si>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</si>
  <si>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</si>
  <si>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</si>
  <si>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</si>
  <si>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</si>
  <si>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</si>
  <si>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</si>
  <si>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</si>
  <si>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</si>
  <si>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</si>
  <si>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</si>
  <si>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</si>
  <si>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</si>
  <si>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</si>
  <si>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</si>
  <si>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</si>
  <si>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</si>
  <si>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</si>
  <si>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</si>
  <si>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</si>
  <si>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</si>
  <si>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</si>
  <si>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</si>
  <si>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</si>
  <si>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</si>
  <si>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</si>
  <si>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</si>
  <si>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</si>
  <si>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</si>
  <si>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</si>
  <si>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</si>
  <si>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</si>
  <si>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</si>
  <si>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</si>
  <si>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</si>
  <si>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</si>
  <si>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</si>
  <si>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</si>
  <si>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</si>
  <si>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</si>
  <si>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</si>
  <si>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</si>
  <si>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</si>
  <si>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</si>
  <si>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</si>
  <si>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</si>
  <si>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</si>
  <si>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</si>
  <si>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</si>
  <si>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</si>
  <si>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</si>
  <si>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</si>
  <si>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</si>
  <si>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</si>
  <si>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</si>
  <si>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</si>
  <si>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</si>
  <si>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</si>
  <si>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</si>
  <si>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</si>
  <si>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</si>
  <si>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</si>
  <si>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</si>
  <si>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</si>
  <si>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</si>
  <si>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</si>
  <si>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</si>
  <si>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</si>
  <si>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</si>
  <si>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</si>
  <si>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</si>
  <si>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</si>
  <si>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</si>
  <si>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</si>
  <si>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</si>
  <si>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</si>
  <si>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</si>
  <si>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</si>
  <si>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</si>
  <si>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</si>
  <si>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</si>
  <si>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</si>
  <si>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</si>
  <si>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</si>
  <si>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</si>
  <si>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</si>
  <si>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</si>
  <si>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</si>
  <si>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</si>
  <si>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</si>
  <si>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</si>
  <si>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</si>
  <si>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</si>
  <si>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</si>
  <si>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</si>
  <si>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</si>
  <si>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</si>
  <si>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</si>
  <si>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</si>
  <si>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</si>
  <si>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</si>
  <si>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</si>
  <si>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</si>
  <si>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</si>
  <si>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</si>
  <si>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</si>
  <si>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</si>
  <si>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</si>
  <si>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</si>
  <si>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</si>
  <si>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</si>
  <si>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</si>
  <si>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</si>
  <si>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</si>
  <si>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</si>
  <si>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</si>
  <si>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</si>
  <si>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</si>
  <si>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</si>
  <si>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</si>
  <si>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</si>
  <si>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</si>
  <si>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</si>
  <si>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</si>
  <si>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</si>
  <si>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</si>
  <si>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</si>
  <si>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</si>
  <si>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</si>
  <si>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</si>
  <si>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</si>
  <si>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</si>
  <si>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</si>
  <si>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</si>
  <si>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</si>
  <si>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</si>
  <si>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</si>
  <si>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</si>
  <si>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</si>
  <si>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</si>
  <si>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</si>
  <si>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</si>
  <si>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</si>
  <si>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</si>
  <si>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</si>
  <si>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</si>
  <si>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</si>
  <si>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</si>
  <si>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</si>
  <si>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</si>
  <si>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</si>
  <si>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</si>
  <si>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</si>
  <si>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</si>
  <si>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</si>
  <si>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</si>
  <si>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</si>
  <si>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</si>
  <si>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</si>
  <si>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</si>
  <si>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</si>
  <si>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</si>
  <si>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</si>
  <si>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</si>
  <si>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</si>
  <si>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</si>
  <si>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</si>
  <si>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</si>
  <si>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</si>
  <si>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</si>
  <si>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</si>
  <si>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</si>
  <si>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</si>
  <si>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</si>
  <si>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</si>
  <si>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</si>
  <si>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</si>
  <si>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</si>
  <si>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</si>
  <si>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</si>
  <si>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</si>
  <si>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</si>
  <si>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</si>
  <si>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</si>
  <si>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</si>
  <si>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</si>
  <si>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</si>
  <si>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</si>
  <si>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</si>
  <si>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</si>
  <si>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</si>
  <si>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</si>
  <si>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</si>
  <si>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</si>
  <si>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</si>
  <si>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</si>
  <si>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</si>
  <si>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</si>
  <si>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</si>
  <si>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</si>
  <si>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</si>
  <si>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</si>
  <si>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</si>
  <si>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</si>
  <si>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</si>
  <si>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</si>
  <si>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</si>
  <si>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</si>
  <si>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</si>
  <si>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</si>
  <si>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</si>
  <si>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</si>
  <si>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</si>
  <si>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</si>
  <si>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</si>
  <si>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</si>
  <si>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</si>
  <si>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</si>
  <si>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</si>
  <si>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</si>
  <si>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</si>
  <si>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</si>
  <si>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</si>
  <si>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</si>
  <si>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</si>
  <si>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</si>
  <si>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</si>
  <si>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</si>
  <si>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</si>
  <si>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</si>
  <si>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</si>
  <si>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</si>
  <si>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</si>
  <si>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</si>
  <si>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</si>
  <si>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</si>
  <si>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</si>
  <si>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</si>
  <si>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</si>
  <si>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</si>
  <si>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</si>
  <si>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</si>
  <si>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</si>
  <si>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</si>
  <si>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</si>
  <si>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</si>
  <si>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</si>
  <si>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</si>
  <si>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</si>
  <si>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</si>
  <si>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</si>
  <si>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</si>
  <si>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</si>
  <si>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</si>
  <si>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</si>
  <si>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</si>
  <si>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</si>
  <si>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</si>
  <si>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</si>
  <si>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</si>
  <si>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</si>
  <si>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</si>
  <si>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</si>
  <si>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</si>
  <si>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</si>
  <si>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</si>
  <si>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</si>
  <si>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</si>
  <si>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</si>
  <si>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</si>
  <si>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</si>
  <si>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</si>
  <si>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</si>
  <si>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</si>
  <si>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</si>
  <si>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</si>
  <si>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</si>
  <si>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</si>
  <si>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</si>
  <si>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</si>
  <si>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</si>
  <si>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</si>
  <si>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</si>
  <si>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</si>
  <si>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</si>
  <si>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</si>
  <si>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</si>
  <si>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</si>
  <si>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</si>
  <si>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</si>
  <si>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</si>
  <si>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</si>
  <si>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</si>
  <si>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</si>
  <si>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</si>
  <si>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</si>
  <si>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</si>
  <si>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</si>
  <si>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</si>
  <si>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</si>
  <si>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</si>
  <si>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</si>
  <si>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</si>
  <si>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</si>
  <si>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</si>
  <si>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</si>
  <si>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</si>
  <si>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</si>
  <si>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</si>
  <si>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</si>
  <si>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</si>
  <si>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</si>
  <si>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</si>
  <si>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</si>
  <si>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</si>
  <si>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</si>
  <si>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</si>
  <si>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</si>
  <si>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</si>
  <si>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</si>
  <si>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</si>
  <si>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</si>
  <si>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</si>
  <si>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</si>
  <si>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</si>
  <si>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</si>
  <si>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</si>
  <si>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</si>
  <si>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</si>
  <si>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</si>
  <si>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</si>
  <si>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</si>
  <si>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</si>
  <si>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</si>
  <si>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</si>
  <si>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</si>
  <si>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</si>
  <si>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</si>
  <si>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</si>
  <si>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</si>
  <si>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</si>
  <si>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</si>
  <si>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</si>
  <si>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</si>
  <si>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</si>
  <si>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</si>
  <si>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</si>
  <si>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</si>
  <si>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</si>
  <si>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</si>
  <si>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</si>
  <si>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</si>
  <si>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</si>
  <si>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</si>
  <si>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</si>
  <si>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</si>
  <si>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</si>
  <si>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</si>
  <si>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</si>
  <si>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</si>
  <si>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</si>
  <si>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</si>
  <si>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</si>
  <si>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</si>
  <si>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</si>
  <si>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</si>
  <si>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</si>
  <si>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</si>
  <si>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</si>
  <si>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</si>
  <si>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</si>
  <si>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</si>
  <si>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</si>
  <si>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</si>
  <si>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</si>
  <si>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</si>
  <si>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</si>
  <si>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</si>
  <si>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</si>
  <si>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</si>
  <si>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</si>
  <si>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</si>
  <si>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</si>
  <si>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</si>
  <si>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</si>
  <si>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</si>
  <si>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</si>
  <si>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</si>
  <si>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</si>
  <si>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</si>
  <si>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</si>
  <si>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</si>
  <si>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</si>
  <si>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</si>
  <si>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</si>
  <si>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</si>
  <si>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</si>
  <si>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</si>
  <si>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</si>
  <si>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</si>
  <si>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</si>
  <si>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</si>
  <si>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</si>
  <si>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</si>
  <si>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</si>
  <si>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</si>
  <si>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</si>
  <si>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</si>
  <si>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</si>
  <si>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</si>
  <si>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</si>
  <si>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</si>
  <si>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</si>
  <si>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</si>
  <si>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</si>
  <si>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</si>
  <si>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</si>
  <si>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</si>
  <si>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</si>
  <si>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</si>
  <si>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</si>
  <si>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</si>
  <si>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</si>
  <si>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</si>
  <si>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</si>
  <si>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</si>
  <si>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</si>
  <si>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</si>
  <si>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</si>
  <si>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</si>
  <si>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</si>
  <si>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</si>
  <si>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</si>
  <si>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</si>
  <si>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</si>
  <si>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</si>
  <si>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</si>
  <si>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</si>
  <si>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</si>
  <si>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</si>
  <si>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</si>
  <si>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</si>
  <si>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</si>
  <si>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</si>
  <si>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</si>
  <si>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</si>
  <si>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</si>
  <si>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</si>
  <si>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</si>
  <si>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</si>
  <si>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</si>
  <si>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</si>
  <si>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</si>
  <si>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</si>
  <si>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</si>
  <si>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</si>
  <si>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</si>
  <si>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</si>
  <si>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</si>
  <si>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</si>
  <si>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</si>
  <si>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</si>
  <si>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</si>
  <si>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</si>
  <si>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</si>
  <si>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</si>
  <si>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</si>
  <si>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</si>
  <si>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</si>
  <si>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</si>
  <si>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</si>
  <si>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</si>
  <si>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</si>
  <si>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</si>
  <si>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</si>
  <si>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</si>
  <si>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</si>
  <si>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</si>
  <si>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</si>
  <si>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</si>
  <si>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</si>
  <si>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</si>
  <si>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</si>
  <si>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</si>
  <si>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</si>
  <si>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</si>
  <si>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</si>
  <si>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</si>
  <si>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</si>
  <si>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</si>
  <si>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</si>
  <si>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</si>
  <si>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</si>
  <si>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</si>
  <si>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</si>
  <si>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</si>
  <si>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</si>
  <si>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</si>
  <si>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</si>
  <si>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</si>
  <si>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</si>
  <si>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</si>
  <si>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</si>
  <si>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</si>
  <si>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</si>
  <si>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</si>
  <si>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</si>
  <si>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</si>
  <si>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</si>
  <si>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</si>
  <si>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</si>
  <si>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</si>
  <si>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</si>
  <si>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</si>
  <si>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</si>
  <si>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</si>
  <si>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</si>
  <si>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</si>
  <si>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</si>
  <si>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</si>
  <si>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</si>
  <si>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</si>
  <si>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</si>
  <si>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</si>
  <si>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</si>
  <si>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</si>
  <si>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</si>
  <si>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</si>
  <si>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</si>
  <si>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</si>
  <si>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</si>
  <si>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</si>
  <si>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</si>
  <si>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</si>
  <si>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</si>
  <si>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</si>
  <si>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</si>
  <si>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</si>
  <si>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</si>
  <si>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</si>
  <si>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</si>
  <si>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</si>
  <si>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</si>
  <si>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</si>
  <si>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</si>
  <si>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</si>
  <si>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</si>
  <si>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</si>
  <si>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</si>
  <si>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</si>
  <si>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</si>
  <si>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</si>
  <si>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</si>
  <si>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</si>
  <si>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</si>
  <si>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</si>
  <si>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</si>
  <si>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</si>
  <si>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</si>
  <si>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</si>
  <si>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</si>
  <si>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</si>
  <si>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</si>
  <si>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</si>
  <si>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</si>
  <si>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</si>
  <si>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</si>
  <si>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</si>
  <si>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</si>
  <si>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</si>
  <si>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</si>
  <si>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</si>
  <si>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</si>
  <si>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</si>
  <si>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</si>
  <si>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</si>
  <si>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</si>
  <si>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</si>
  <si>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</si>
  <si>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</si>
  <si>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</si>
  <si>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</si>
  <si>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</si>
  <si>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</si>
  <si>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</si>
  <si>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</si>
  <si>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</si>
  <si>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</si>
  <si>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</si>
  <si>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</si>
  <si>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</si>
  <si>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</si>
  <si>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</si>
  <si>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</si>
  <si>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</si>
  <si>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</si>
  <si>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</si>
  <si>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</si>
  <si>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</si>
  <si>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</si>
  <si>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</si>
  <si>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</si>
  <si>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</si>
  <si>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</si>
  <si>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</si>
  <si>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</si>
  <si>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</si>
  <si>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</si>
  <si>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</si>
  <si>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</si>
  <si>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</si>
  <si>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</si>
  <si>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</si>
  <si>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</si>
  <si>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</si>
  <si>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</si>
  <si>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</si>
  <si>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</si>
  <si>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</si>
  <si>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</si>
  <si>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</si>
  <si>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</si>
  <si>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</si>
  <si>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</si>
  <si>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</si>
  <si>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</si>
  <si>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</si>
  <si>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</si>
  <si>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</si>
  <si>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</si>
  <si>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</si>
  <si>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</si>
  <si>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</si>
  <si>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</si>
  <si>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</si>
  <si>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</si>
  <si>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</si>
  <si>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</si>
  <si>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</si>
  <si>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</si>
  <si>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</si>
  <si>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</si>
  <si>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</si>
  <si>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</si>
  <si>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</si>
  <si>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</si>
  <si>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</si>
  <si>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</si>
  <si>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</si>
  <si>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</si>
  <si>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</si>
  <si>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</si>
  <si>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</si>
  <si>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</si>
  <si>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</si>
  <si>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</si>
  <si>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</si>
  <si>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</si>
  <si>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</si>
  <si>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</si>
  <si>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</si>
  <si>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</si>
  <si>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</si>
  <si>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</si>
  <si>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</si>
  <si>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</si>
  <si>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</si>
  <si>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</si>
  <si>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</si>
  <si>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</si>
  <si>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</si>
  <si>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</si>
  <si>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</si>
  <si>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</si>
  <si>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</si>
  <si>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</si>
  <si>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</si>
  <si>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</si>
  <si>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</si>
  <si>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</si>
  <si>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</si>
  <si>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</si>
  <si>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</si>
  <si>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</si>
  <si>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</si>
  <si>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</si>
  <si>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</si>
  <si>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</si>
  <si>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</si>
  <si>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</si>
  <si>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</si>
  <si>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</si>
  <si>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</si>
  <si>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</si>
  <si>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</si>
  <si>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</si>
  <si>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</si>
  <si>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</si>
  <si>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</si>
  <si>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</si>
  <si>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</si>
  <si>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</si>
  <si>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</si>
  <si>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</si>
  <si>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</si>
  <si>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</si>
  <si>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</si>
  <si>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</si>
  <si>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</si>
  <si>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</si>
  <si>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</si>
  <si>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</si>
  <si>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</si>
  <si>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</si>
  <si>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</si>
  <si>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</si>
  <si>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</si>
  <si>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</si>
  <si>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</si>
  <si>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</si>
  <si>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</si>
  <si>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</si>
  <si>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</si>
  <si>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</si>
  <si>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</si>
  <si>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</si>
  <si>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</si>
  <si>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</si>
  <si>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</si>
  <si>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</si>
  <si>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</si>
  <si>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</si>
  <si>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</si>
  <si>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</si>
  <si>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</si>
  <si>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</si>
  <si>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</si>
  <si>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</si>
  <si>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</si>
  <si>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</si>
  <si>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</si>
  <si>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</si>
  <si>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</si>
  <si>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</si>
  <si>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</si>
  <si>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</si>
  <si>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</si>
  <si>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</si>
  <si>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</si>
  <si>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</si>
  <si>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</si>
  <si>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</si>
  <si>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</si>
  <si>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</si>
  <si>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</si>
  <si>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</si>
  <si>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</si>
  <si>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</si>
  <si>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</si>
  <si>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</si>
  <si>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</si>
  <si>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</si>
  <si>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</si>
  <si>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</si>
  <si>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</si>
  <si>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</si>
  <si>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</si>
  <si>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</si>
  <si>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</si>
  <si>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</si>
  <si>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</si>
  <si>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</si>
  <si>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</si>
  <si>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</si>
  <si>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</si>
  <si>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</si>
  <si>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</si>
  <si>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</si>
  <si>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</si>
  <si>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</si>
  <si>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</si>
  <si>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</si>
  <si>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</si>
  <si>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</si>
  <si>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</si>
  <si>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</si>
  <si>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</si>
  <si>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</si>
  <si>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</si>
  <si>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</si>
  <si>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</si>
  <si>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</si>
  <si>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</si>
  <si>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</si>
  <si>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</si>
  <si>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</si>
  <si>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</si>
  <si>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</si>
  <si>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</si>
  <si>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</si>
  <si>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</si>
  <si>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</si>
  <si>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</si>
  <si>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</si>
  <si>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</si>
  <si>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</si>
  <si>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</si>
  <si>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</si>
  <si>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</si>
  <si>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</si>
  <si>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</si>
  <si>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</si>
  <si>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</si>
  <si>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</si>
  <si>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</si>
  <si>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</si>
  <si>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</si>
  <si>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</si>
  <si>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</si>
  <si>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</si>
  <si>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</si>
  <si>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</si>
  <si>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</si>
  <si>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</si>
  <si>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</si>
  <si>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</si>
  <si>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</si>
  <si>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</si>
  <si>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</si>
  <si>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</si>
  <si>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</si>
  <si>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</si>
  <si>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</si>
  <si>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</si>
  <si>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</si>
  <si>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</si>
  <si>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</si>
  <si>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</si>
  <si>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</si>
  <si>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</si>
  <si>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</si>
  <si>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</si>
  <si>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</si>
  <si>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</si>
  <si>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</si>
  <si>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</si>
  <si>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</si>
  <si>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</si>
  <si>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</si>
  <si>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</si>
  <si>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</si>
  <si>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</si>
  <si>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</si>
  <si>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</si>
  <si>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</si>
  <si>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</si>
  <si>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</si>
  <si>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</si>
  <si>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</si>
  <si>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</si>
  <si>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</si>
  <si>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</si>
  <si>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</si>
  <si>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</si>
  <si>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</si>
  <si>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</si>
  <si>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</si>
  <si>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</si>
  <si>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</si>
  <si>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</si>
  <si>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</si>
  <si>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</si>
  <si>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</si>
  <si>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</si>
  <si>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</si>
  <si>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</si>
  <si>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</si>
  <si>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</si>
  <si>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</si>
  <si>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</si>
  <si>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</si>
  <si>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</si>
  <si>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</si>
  <si>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</si>
  <si>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</si>
  <si>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</si>
  <si>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</si>
  <si>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</si>
  <si>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</si>
  <si>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</si>
  <si>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</si>
  <si>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</si>
  <si>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</si>
  <si>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</si>
  <si>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</si>
  <si>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</si>
  <si>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</si>
  <si>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</si>
  <si>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</si>
  <si>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</si>
  <si>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</si>
  <si>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</si>
  <si>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</si>
  <si>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</si>
  <si>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</si>
  <si>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</si>
  <si>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</si>
  <si>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</si>
  <si>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</si>
  <si>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</si>
  <si>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</si>
  <si>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</si>
  <si>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</si>
  <si>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</si>
  <si>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</si>
  <si>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</si>
  <si>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</si>
  <si>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</si>
  <si>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</si>
  <si>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</si>
  <si>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</si>
  <si>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</si>
  <si>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</si>
  <si>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</si>
  <si>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</si>
  <si>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</si>
  <si>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</si>
  <si>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</si>
  <si>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</si>
  <si>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</si>
  <si>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</si>
  <si>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</si>
  <si>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</si>
  <si>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</si>
  <si>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</si>
  <si>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</si>
  <si>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</si>
  <si>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</si>
  <si>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</si>
  <si>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</si>
  <si>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</si>
  <si>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</si>
  <si>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</si>
  <si>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</si>
  <si>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</si>
  <si>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</si>
  <si>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</si>
  <si>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</si>
  <si>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</si>
  <si>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</si>
  <si>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</si>
  <si>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</si>
  <si>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</si>
  <si>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</si>
  <si>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</si>
  <si>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</si>
  <si>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</si>
  <si>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</si>
  <si>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</si>
  <si>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</si>
  <si>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</si>
  <si>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</si>
  <si>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</si>
  <si>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</si>
  <si>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</si>
  <si>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</si>
  <si>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</si>
  <si>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</si>
  <si>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</si>
  <si>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</si>
  <si>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</si>
  <si>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</si>
  <si>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</si>
  <si>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</si>
  <si>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</si>
  <si>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</si>
  <si>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</si>
  <si>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</si>
  <si>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</si>
  <si>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</si>
  <si>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</si>
  <si>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</si>
  <si>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</si>
  <si>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</si>
  <si>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</si>
  <si>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</si>
  <si>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</si>
  <si>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</si>
  <si>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</si>
  <si>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</si>
  <si>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</si>
  <si>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</si>
  <si>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</si>
  <si>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</si>
  <si>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</si>
  <si>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</si>
  <si>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</si>
  <si>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</si>
  <si>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</si>
  <si>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</si>
  <si>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</si>
  <si>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</si>
  <si>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</si>
  <si>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</si>
  <si>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</si>
  <si>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</si>
  <si>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</si>
  <si>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</si>
  <si>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</si>
  <si>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</si>
  <si>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</si>
  <si>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</si>
  <si>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</si>
  <si>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</si>
  <si>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</si>
  <si>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</si>
  <si>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</si>
  <si>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</si>
  <si>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</si>
  <si>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</si>
  <si>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</si>
  <si>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</si>
  <si>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</si>
  <si>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</si>
  <si>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</si>
  <si>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</si>
  <si>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</si>
  <si>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</si>
  <si>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</si>
  <si>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</si>
  <si>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</si>
  <si>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</si>
  <si>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</si>
  <si>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</si>
  <si>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</si>
  <si>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</si>
  <si>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</si>
  <si>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</si>
  <si>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</si>
  <si>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</si>
  <si>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</si>
  <si>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</si>
  <si>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</si>
  <si>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</si>
  <si>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</si>
  <si>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</si>
  <si>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</si>
  <si>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</si>
  <si>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</si>
  <si>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</si>
  <si>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</si>
  <si>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</si>
  <si>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</si>
  <si>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</si>
  <si>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</si>
  <si>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</si>
  <si>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</si>
  <si>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</si>
  <si>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</si>
  <si>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</si>
  <si>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</si>
  <si>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</si>
  <si>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</si>
  <si>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</si>
  <si>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</si>
  <si>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</si>
  <si>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</si>
  <si>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</si>
  <si>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</si>
  <si>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</si>
  <si>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</si>
  <si>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</si>
  <si>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</si>
  <si>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</si>
  <si>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</si>
  <si>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</si>
  <si>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</si>
  <si>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</si>
  <si>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</si>
  <si>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</si>
  <si>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</si>
  <si>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</si>
  <si>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</si>
  <si>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</si>
  <si>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</si>
  <si>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</si>
  <si>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</si>
  <si>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</si>
  <si>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</si>
  <si>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</si>
  <si>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</si>
  <si>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</si>
  <si>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</si>
  <si>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</si>
  <si>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</si>
  <si>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</si>
  <si>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</si>
  <si>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</si>
  <si>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</si>
  <si>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</si>
  <si>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</si>
  <si>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</si>
  <si>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</si>
  <si>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</si>
  <si>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</si>
  <si>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</si>
  <si>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</si>
  <si>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</si>
  <si>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</si>
  <si>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</si>
  <si>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</si>
  <si>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</si>
  <si>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</si>
  <si>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</si>
  <si>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</si>
  <si>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</si>
  <si>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</si>
  <si>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</si>
  <si>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</si>
  <si>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</si>
  <si>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</si>
  <si>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</si>
  <si>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</si>
  <si>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</si>
  <si>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</si>
  <si>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</si>
  <si>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</si>
  <si>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</si>
  <si>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</si>
  <si>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</si>
  <si>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</si>
  <si>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</si>
  <si>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</si>
  <si>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</si>
  <si>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</si>
  <si>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</si>
  <si>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</si>
  <si>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</si>
  <si>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</si>
  <si>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</si>
  <si>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</si>
  <si>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</si>
  <si>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</si>
  <si>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</si>
  <si>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</si>
  <si>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</si>
  <si>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</si>
  <si>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</si>
  <si>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</si>
  <si>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</si>
  <si>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</si>
  <si>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</si>
  <si>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</si>
  <si>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</si>
  <si>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</si>
  <si>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</si>
  <si>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</si>
  <si>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</si>
  <si>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</si>
  <si>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</si>
  <si>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</si>
  <si>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</si>
  <si>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</si>
  <si>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</si>
  <si>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</si>
  <si>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</si>
  <si>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</si>
  <si>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</si>
  <si>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</si>
  <si>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</si>
  <si>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</si>
  <si>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</si>
  <si>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</si>
  <si>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</si>
  <si>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</si>
  <si>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</si>
  <si>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</si>
  <si>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</si>
  <si>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</si>
  <si>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</si>
  <si>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</si>
  <si>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</si>
  <si>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</si>
  <si>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</si>
  <si>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</si>
  <si>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</si>
  <si>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</si>
  <si>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</si>
  <si>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</si>
  <si>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</si>
  <si>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</si>
  <si>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</si>
  <si>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</si>
  <si>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</si>
  <si>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</si>
  <si>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</si>
  <si>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</si>
  <si>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</si>
  <si>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</si>
  <si>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</si>
  <si>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</si>
  <si>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</si>
  <si>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</si>
  <si>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</si>
  <si>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</si>
  <si>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</si>
  <si>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</si>
  <si>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</si>
  <si>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</si>
  <si>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</si>
  <si>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</si>
  <si>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</si>
  <si>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</si>
  <si>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</si>
  <si>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</si>
  <si>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</si>
  <si>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</si>
  <si>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</si>
  <si>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</si>
  <si>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</si>
  <si>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</si>
  <si>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</si>
  <si>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</si>
  <si>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</si>
  <si>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</si>
  <si>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</si>
  <si>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</si>
  <si>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</si>
  <si>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</si>
  <si>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</si>
  <si>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</si>
  <si>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</si>
  <si>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</si>
  <si>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</si>
  <si>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</si>
  <si>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</si>
  <si>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</si>
  <si>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</si>
  <si>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</si>
  <si>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</si>
  <si>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</si>
  <si>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</si>
  <si>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</si>
  <si>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</si>
  <si>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</si>
  <si>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</si>
  <si>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</si>
  <si>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</si>
  <si>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</si>
  <si>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</si>
  <si>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</si>
  <si>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</si>
  <si>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</si>
  <si>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</si>
  <si>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</si>
  <si>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</si>
  <si>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</si>
  <si>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</si>
  <si>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</si>
  <si>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</si>
  <si>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</si>
  <si>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</si>
  <si>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</si>
  <si>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</si>
  <si>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</si>
  <si>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</si>
  <si>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</si>
  <si>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</si>
  <si>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</si>
  <si>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</si>
  <si>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</si>
  <si>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</si>
  <si>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</si>
  <si>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</si>
  <si>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</si>
  <si>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</si>
  <si>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</si>
  <si>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</si>
  <si>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</si>
  <si>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</si>
  <si>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</si>
  <si>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</si>
  <si>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</si>
  <si>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</si>
  <si>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</si>
  <si>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</si>
  <si>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</si>
  <si>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</si>
  <si>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</si>
  <si>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</si>
  <si>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</si>
  <si>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</si>
  <si>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</si>
  <si>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</si>
  <si>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</si>
  <si>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</si>
  <si>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</si>
  <si>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</si>
  <si>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</si>
  <si>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</si>
  <si>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</si>
  <si>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</si>
  <si>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</si>
  <si>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</si>
  <si>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</si>
  <si>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</si>
  <si>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</si>
  <si>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</si>
  <si>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</si>
  <si>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</si>
  <si>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</si>
  <si>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</si>
  <si>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</si>
  <si>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</si>
  <si>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</si>
  <si>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</si>
  <si>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</si>
  <si>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</si>
  <si>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</si>
  <si>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</si>
  <si>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</si>
  <si>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</si>
  <si>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</si>
  <si>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</si>
  <si>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</si>
  <si>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</si>
  <si>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</si>
  <si>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</si>
  <si>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</si>
  <si>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</si>
  <si>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</si>
  <si>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</si>
  <si>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</si>
  <si>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</si>
  <si>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</si>
  <si>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</si>
  <si>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</si>
  <si>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</si>
  <si>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</si>
  <si>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</si>
  <si>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</si>
  <si>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</si>
  <si>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</si>
  <si>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</si>
  <si>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</si>
  <si>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</si>
  <si>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</si>
  <si>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</si>
  <si>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</si>
  <si>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</si>
  <si>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</si>
  <si>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</si>
  <si>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</si>
  <si>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</si>
  <si>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</si>
  <si>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</si>
  <si>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</si>
  <si>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</si>
  <si>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</si>
  <si>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</si>
  <si>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</si>
  <si>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</si>
  <si>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</si>
  <si>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</si>
  <si>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</si>
  <si>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</si>
  <si>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</si>
  <si>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</si>
  <si>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</si>
  <si>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</si>
  <si>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</si>
  <si>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</si>
  <si>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</si>
  <si>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</si>
  <si>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</si>
  <si>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</si>
  <si>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</si>
  <si>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</si>
  <si>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</si>
  <si>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</si>
  <si>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</si>
  <si>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</si>
  <si>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</si>
  <si>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</si>
  <si>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</si>
  <si>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</si>
  <si>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</si>
  <si>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</si>
  <si>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</si>
  <si>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</si>
  <si>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</si>
  <si>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</si>
  <si>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</si>
  <si>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</si>
  <si>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</si>
  <si>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</si>
  <si>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</si>
  <si>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</si>
  <si>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</si>
  <si>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</si>
  <si>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</si>
  <si>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</si>
  <si>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</si>
  <si>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</si>
  <si>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</si>
  <si>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</si>
  <si>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</si>
  <si>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</si>
  <si>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</si>
  <si>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</si>
  <si>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</si>
  <si>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</si>
  <si>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</si>
  <si>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</si>
  <si>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</si>
  <si>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</si>
  <si>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</si>
  <si>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</si>
  <si>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</si>
  <si>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</si>
  <si>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</si>
  <si>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</si>
  <si>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</si>
  <si>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</si>
  <si>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</si>
  <si>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</si>
  <si>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</si>
  <si>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</si>
  <si>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</si>
  <si>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</si>
  <si>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</si>
  <si>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</si>
  <si>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</si>
  <si>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</si>
  <si>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</si>
  <si>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</si>
  <si>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</si>
  <si>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</si>
  <si>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</si>
  <si>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</si>
  <si>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</si>
  <si>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</si>
  <si>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</si>
  <si>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</si>
  <si>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</si>
  <si>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</si>
  <si>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</si>
  <si>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</si>
  <si>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</si>
  <si>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</si>
  <si>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</si>
  <si>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</si>
  <si>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</si>
  <si>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</si>
  <si>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</si>
  <si>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</si>
  <si>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</si>
  <si>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</si>
  <si>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</si>
  <si>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</si>
  <si>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</si>
  <si>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</si>
  <si>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</si>
  <si>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</si>
  <si>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</si>
  <si>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</si>
  <si>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</si>
  <si>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</si>
  <si>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</si>
  <si>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</si>
  <si>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</si>
  <si>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</si>
  <si>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</si>
  <si>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</si>
  <si>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</si>
  <si>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</si>
  <si>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</si>
  <si>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</si>
  <si>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</si>
  <si>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</si>
  <si>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</si>
  <si>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</si>
  <si>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</si>
  <si>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</si>
  <si>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</si>
  <si>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</si>
  <si>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</si>
  <si>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</si>
  <si>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</si>
  <si>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</si>
  <si>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</si>
  <si>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</si>
  <si>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</si>
  <si>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</si>
  <si>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</si>
  <si>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</si>
  <si>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</si>
  <si>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</si>
  <si>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</si>
  <si>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</si>
  <si>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</si>
  <si>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</si>
  <si>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</si>
  <si>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</si>
  <si>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</si>
  <si>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</si>
  <si>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</si>
  <si>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</si>
  <si>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</si>
  <si>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</si>
  <si>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</si>
  <si>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</si>
  <si>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</si>
  <si>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</si>
  <si>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</si>
  <si>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</si>
  <si>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</si>
  <si>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</si>
  <si>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</si>
  <si>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</si>
  <si>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</si>
  <si>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</si>
  <si>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</si>
  <si>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</si>
  <si>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</si>
  <si>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</si>
  <si>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</si>
  <si>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</si>
  <si>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</si>
  <si>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</si>
  <si>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</si>
  <si>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</si>
  <si>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</si>
  <si>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</si>
  <si>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</si>
  <si>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</si>
  <si>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</si>
  <si>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</si>
  <si>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</si>
  <si>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</si>
  <si>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</si>
  <si>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</si>
  <si>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</si>
  <si>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</si>
  <si>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</si>
  <si>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</si>
  <si>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</si>
  <si>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</si>
  <si>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</si>
  <si>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</si>
  <si>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</si>
  <si>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</si>
  <si>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</si>
  <si>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</si>
  <si>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</si>
  <si>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</si>
  <si>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</si>
  <si>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</si>
  <si>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</si>
  <si>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</si>
  <si>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</si>
  <si>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</si>
  <si>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</si>
  <si>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</si>
  <si>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</si>
  <si>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</si>
  <si>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</si>
  <si>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</si>
  <si>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</si>
  <si>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</si>
  <si>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</si>
  <si>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</si>
  <si>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</si>
  <si>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</si>
  <si>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</si>
  <si>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</si>
  <si>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</si>
  <si>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</si>
  <si>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</si>
  <si>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</si>
  <si>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</si>
  <si>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</si>
  <si>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</si>
  <si>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</si>
  <si>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</si>
  <si>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</si>
  <si>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</si>
  <si>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</si>
  <si>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</si>
  <si>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</si>
  <si>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</si>
  <si>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</si>
  <si>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</si>
  <si>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</si>
  <si>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</si>
  <si>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</si>
  <si>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</si>
  <si>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</si>
  <si>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</si>
  <si>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</si>
  <si>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</si>
  <si>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</si>
  <si>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</si>
  <si>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</si>
  <si>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</si>
  <si>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</si>
  <si>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</si>
  <si>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</si>
  <si>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</si>
  <si>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</si>
  <si>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</si>
  <si>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</si>
  <si>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</si>
  <si>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</si>
  <si>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</si>
  <si>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</si>
  <si>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</si>
  <si>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</si>
  <si>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</si>
  <si>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</si>
  <si>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</si>
  <si>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</si>
  <si>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</si>
  <si>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</si>
  <si>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</si>
  <si>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</si>
  <si>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</si>
  <si>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</si>
  <si>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</si>
  <si>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</si>
  <si>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</si>
  <si>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</si>
  <si>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</si>
  <si>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</si>
  <si>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</si>
  <si>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</si>
  <si>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</si>
  <si>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</si>
  <si>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</si>
  <si>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</si>
  <si>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</si>
  <si>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</si>
  <si>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</si>
  <si>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</si>
  <si>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</si>
  <si>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</si>
  <si>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</si>
  <si>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</si>
  <si>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</si>
  <si>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</si>
  <si>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</si>
  <si>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</si>
  <si>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</si>
  <si>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</si>
  <si>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</si>
  <si>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</si>
  <si>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</si>
  <si>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</si>
  <si>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</si>
  <si>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</si>
  <si>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</si>
  <si>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</si>
  <si>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</si>
  <si>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</si>
  <si>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</si>
  <si>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</si>
  <si>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</si>
  <si>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</si>
  <si>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</si>
  <si>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</si>
  <si>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</si>
  <si>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</si>
  <si>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</si>
  <si>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</si>
  <si>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</si>
  <si>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</si>
  <si>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</si>
  <si>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</si>
  <si>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</si>
  <si>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</si>
  <si>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</si>
  <si>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</si>
  <si>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</si>
  <si>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</si>
  <si>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</si>
  <si>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</si>
  <si>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</si>
  <si>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</si>
  <si>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</si>
  <si>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</si>
  <si>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</si>
  <si>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</si>
  <si>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</si>
  <si>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</si>
  <si>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</si>
  <si>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</si>
  <si>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</si>
  <si>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</si>
  <si>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</si>
  <si>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</si>
  <si>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</si>
  <si>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</si>
  <si>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</si>
  <si>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</si>
  <si>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</si>
  <si>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</si>
  <si>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</si>
  <si>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</si>
  <si>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</si>
  <si>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</si>
  <si>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</si>
  <si>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</si>
  <si>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</si>
  <si>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</si>
  <si>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</si>
  <si>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</si>
  <si>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</si>
  <si>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</si>
  <si>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</si>
  <si>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</si>
  <si>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</si>
  <si>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</si>
  <si>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</si>
  <si>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</si>
  <si>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</si>
  <si>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</si>
  <si>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</si>
  <si>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</si>
  <si>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</si>
  <si>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</si>
  <si>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</si>
  <si>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</si>
  <si>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</si>
  <si>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</si>
  <si>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</si>
  <si>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</si>
  <si>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</si>
  <si>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</si>
  <si>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</si>
  <si>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</si>
  <si>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</si>
  <si>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</si>
  <si>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</si>
  <si>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</si>
  <si>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</si>
  <si>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</si>
  <si>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</si>
  <si>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</si>
  <si>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</si>
  <si>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</si>
  <si>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</si>
  <si>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</si>
  <si>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</si>
  <si>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</si>
  <si>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</si>
  <si>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</si>
  <si>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</si>
  <si>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</si>
  <si>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</si>
  <si>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</si>
  <si>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</si>
  <si>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</si>
  <si>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</si>
  <si>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</si>
  <si>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</si>
  <si>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</si>
  <si>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</si>
  <si>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</si>
  <si>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</si>
  <si>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</si>
  <si>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</si>
  <si>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</si>
  <si>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</si>
  <si>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</si>
  <si>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</si>
  <si>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</si>
  <si>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</si>
  <si>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</si>
  <si>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</si>
  <si>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</si>
  <si>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</si>
  <si>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</si>
  <si>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</si>
  <si>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</si>
  <si>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</si>
  <si>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</si>
  <si>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</si>
  <si>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</si>
  <si>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</si>
  <si>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</si>
  <si>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</si>
  <si>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</si>
  <si>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</si>
  <si>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</si>
  <si>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</si>
  <si>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</si>
  <si>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</si>
  <si>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</si>
  <si>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</si>
  <si>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</si>
  <si>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</si>
  <si>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</si>
  <si>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</si>
  <si>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</si>
  <si>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</si>
  <si>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</si>
  <si>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</si>
  <si>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</si>
  <si>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</si>
  <si>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</si>
  <si>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</si>
  <si>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</si>
  <si>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</si>
  <si>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</si>
  <si>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</si>
  <si>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</si>
  <si>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</si>
  <si>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</si>
  <si>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</si>
  <si>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</si>
  <si>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</si>
  <si>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</si>
  <si>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</si>
  <si>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</si>
  <si>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</si>
  <si>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</si>
  <si>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</si>
  <si>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</si>
  <si>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</si>
  <si>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</si>
  <si>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</si>
  <si>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</si>
  <si>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</si>
  <si>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</si>
  <si>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</si>
  <si>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</si>
  <si>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</si>
  <si>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</si>
  <si>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</si>
  <si>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</si>
  <si>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</si>
  <si>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</si>
  <si>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</si>
  <si>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</si>
  <si>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</si>
  <si>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</si>
  <si>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</si>
  <si>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</si>
  <si>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</si>
  <si>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</si>
  <si>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</si>
  <si>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</si>
  <si>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</si>
  <si>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</si>
  <si>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</si>
  <si>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</si>
  <si>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</si>
  <si>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</si>
  <si>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</si>
  <si>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</si>
  <si>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</si>
  <si>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</si>
  <si>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</si>
  <si>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</si>
  <si>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</si>
  <si>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</si>
  <si>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</si>
  <si>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</si>
  <si>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</si>
  <si>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</si>
  <si>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</si>
  <si>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</si>
  <si>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</si>
  <si>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</si>
  <si>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</si>
  <si>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</si>
  <si>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</si>
  <si>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</si>
  <si>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</si>
  <si>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</si>
  <si>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</si>
  <si>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</si>
  <si>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</si>
  <si>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</si>
  <si>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</si>
  <si>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</si>
  <si>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</si>
  <si>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</si>
  <si>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</si>
  <si>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</si>
  <si>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</si>
  <si>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</si>
  <si>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</si>
  <si>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</si>
  <si>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</si>
  <si>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</si>
  <si>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</si>
  <si>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</si>
  <si>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</si>
  <si>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</si>
  <si>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</si>
  <si>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</si>
  <si>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</si>
  <si>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</si>
  <si>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</si>
  <si>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</si>
  <si>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</si>
  <si>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</si>
  <si>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</si>
  <si>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</si>
  <si>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</si>
  <si>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</si>
  <si>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</si>
  <si>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</si>
  <si>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</si>
  <si>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</si>
  <si>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</si>
  <si>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</si>
  <si>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</si>
  <si>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</si>
  <si>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</si>
  <si>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</si>
  <si>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</si>
  <si>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</si>
  <si>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</si>
  <si>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</si>
  <si>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</si>
  <si>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</si>
  <si>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</si>
  <si>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</si>
  <si>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</si>
  <si>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</si>
  <si>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</si>
  <si>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</si>
  <si>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</si>
  <si>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</si>
  <si>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</si>
  <si>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</si>
  <si>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</si>
  <si>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</si>
  <si>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</si>
  <si>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</si>
  <si>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</si>
  <si>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</si>
  <si>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</si>
  <si>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</si>
  <si>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</si>
  <si>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</si>
  <si>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</si>
  <si>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</si>
  <si>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</si>
  <si>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</si>
  <si>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</si>
  <si>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</si>
  <si>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</si>
  <si>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</si>
  <si>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</si>
  <si>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</si>
  <si>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</si>
  <si>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</si>
  <si>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</si>
  <si>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</si>
  <si>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</si>
  <si>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</si>
  <si>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</si>
  <si>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</si>
  <si>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</si>
  <si>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</si>
  <si>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</si>
  <si>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</si>
  <si>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</si>
  <si>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</si>
  <si>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</si>
  <si>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</si>
  <si>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</si>
  <si>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</si>
  <si>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</si>
  <si>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</si>
  <si>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</si>
  <si>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</si>
  <si>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</si>
  <si>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</si>
  <si>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</si>
  <si>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</si>
  <si>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</si>
  <si>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</si>
  <si>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</si>
  <si>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</si>
  <si>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</si>
  <si>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</si>
  <si>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</si>
  <si>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</si>
  <si>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</si>
  <si>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</si>
  <si>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</si>
  <si>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</si>
  <si>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</si>
  <si>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</si>
  <si>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</si>
  <si>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</si>
  <si>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</si>
  <si>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</si>
  <si>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</si>
  <si>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</si>
  <si>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</si>
  <si>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</si>
  <si>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</si>
  <si>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</si>
  <si>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</si>
  <si>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</si>
  <si>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</si>
  <si>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</si>
  <si>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</si>
  <si>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</si>
  <si>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</si>
  <si>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</si>
  <si>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</si>
  <si>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</si>
  <si>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</si>
  <si>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</si>
  <si>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</si>
  <si>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</si>
  <si>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</si>
  <si>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</si>
  <si>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</si>
  <si>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</si>
  <si>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</si>
  <si>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</si>
  <si>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</si>
  <si>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</si>
  <si>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</si>
  <si>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</si>
  <si>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</si>
  <si>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</si>
  <si>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</si>
  <si>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</si>
  <si>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</si>
  <si>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</si>
  <si>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</si>
  <si>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</si>
  <si>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</si>
  <si>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</si>
  <si>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</si>
  <si>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</si>
  <si>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</si>
  <si>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</si>
  <si>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</si>
  <si>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</si>
  <si>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</si>
  <si>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</si>
  <si>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</si>
  <si>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</si>
  <si>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</si>
  <si>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</si>
  <si>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</si>
  <si>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</si>
  <si>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</si>
  <si>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</si>
  <si>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</si>
  <si>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</si>
  <si>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</si>
  <si>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</si>
  <si>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</si>
  <si>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</si>
  <si>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</si>
  <si>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</si>
  <si>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</si>
  <si>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</si>
  <si>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</si>
  <si>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</si>
  <si>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</si>
  <si>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</si>
  <si>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</si>
  <si>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</si>
  <si>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</si>
  <si>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</si>
  <si>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</si>
  <si>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</si>
  <si>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</si>
  <si>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</si>
  <si>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</si>
  <si>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</si>
  <si>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</si>
  <si>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</si>
  <si>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</si>
  <si>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</si>
  <si>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</si>
  <si>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</si>
  <si>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</si>
  <si>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</si>
  <si>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</si>
  <si>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</si>
  <si>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</si>
  <si>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</si>
  <si>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</si>
  <si>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</si>
  <si>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</si>
  <si>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</si>
  <si>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</si>
  <si>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</si>
  <si>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</si>
  <si>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</si>
  <si>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</si>
  <si>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</si>
  <si>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</si>
  <si>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</si>
  <si>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</si>
  <si>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</si>
  <si>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</si>
  <si>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</si>
  <si>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</si>
  <si>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</si>
  <si>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</si>
  <si>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</si>
  <si>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</si>
  <si>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</si>
  <si>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</si>
  <si>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</si>
  <si>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</si>
  <si>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</si>
  <si>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</si>
  <si>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</si>
  <si>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</si>
  <si>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</si>
  <si>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</si>
  <si>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</si>
  <si>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</si>
  <si>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</si>
  <si>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</si>
  <si>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</si>
  <si>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</si>
  <si>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</si>
  <si>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</si>
  <si>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</si>
  <si>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</si>
  <si>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</si>
  <si>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</si>
  <si>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</si>
  <si>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</si>
  <si>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</si>
  <si>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</si>
  <si>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</si>
  <si>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</si>
  <si>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</si>
  <si>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</si>
  <si>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</si>
  <si>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</si>
  <si>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</si>
  <si>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</si>
  <si>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</si>
  <si>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</si>
  <si>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</si>
  <si>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</si>
  <si>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</si>
  <si>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</si>
  <si>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</si>
  <si>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</si>
  <si>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</si>
  <si>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</si>
  <si>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</si>
  <si>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</si>
  <si>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</si>
  <si>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</si>
  <si>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</si>
  <si>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</si>
  <si>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</si>
  <si>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</si>
  <si>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</si>
  <si>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</si>
  <si>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</si>
  <si>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</si>
  <si>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</si>
  <si>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</si>
  <si>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</si>
  <si>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</si>
  <si>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</si>
  <si>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</si>
  <si>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</si>
  <si>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</si>
  <si>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</si>
  <si>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</si>
  <si>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</si>
  <si>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</si>
  <si>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</si>
  <si>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</si>
  <si>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</si>
  <si>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</si>
  <si>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</si>
  <si>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</si>
  <si>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</si>
  <si>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</si>
  <si>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</si>
  <si>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</si>
  <si>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</si>
  <si>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</si>
  <si>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</si>
  <si>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</si>
  <si>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</si>
  <si>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</si>
  <si>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</si>
  <si>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</si>
  <si>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</si>
  <si>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</si>
  <si>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</si>
  <si>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</si>
  <si>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</si>
  <si>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</si>
  <si>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</si>
  <si>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</si>
  <si>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</si>
  <si>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</si>
  <si>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</si>
  <si>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</si>
  <si>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</si>
  <si>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</si>
  <si>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</si>
  <si>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</si>
  <si>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</si>
  <si>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</si>
  <si>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</si>
  <si>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</si>
  <si>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</si>
  <si>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</si>
  <si>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</si>
  <si>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</si>
  <si>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</si>
  <si>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</si>
  <si>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</si>
  <si>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</si>
  <si>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</si>
  <si>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</si>
  <si>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</si>
  <si>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</si>
  <si>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</si>
  <si>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</si>
  <si>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</si>
  <si>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</si>
  <si>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</si>
  <si>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</si>
  <si>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</si>
  <si>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</si>
  <si>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</si>
  <si>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</si>
  <si>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</si>
  <si>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</si>
  <si>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</si>
  <si>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</si>
  <si>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</si>
  <si>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</si>
  <si>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</si>
  <si>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</si>
  <si>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</si>
  <si>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</si>
  <si>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</si>
  <si>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</si>
  <si>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</si>
  <si>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</si>
  <si>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</si>
  <si>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</si>
  <si>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</si>
  <si>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</si>
  <si>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</si>
  <si>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</si>
  <si>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</si>
  <si>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</si>
  <si>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</si>
  <si>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</si>
  <si>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</si>
  <si>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</si>
  <si>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</si>
  <si>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</si>
  <si>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</si>
  <si>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</si>
  <si>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</si>
  <si>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</si>
  <si>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</si>
  <si>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</si>
  <si>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</si>
  <si>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</si>
  <si>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</si>
  <si>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</si>
  <si>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</si>
  <si>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</si>
  <si>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</si>
  <si>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</si>
  <si>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</si>
  <si>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</si>
  <si>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</si>
  <si>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</si>
  <si>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</si>
  <si>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</si>
  <si>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</si>
  <si>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</si>
  <si>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</si>
  <si>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</si>
  <si>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</si>
  <si>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</si>
  <si>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</si>
  <si>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</si>
  <si>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</si>
  <si>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</si>
  <si>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</si>
  <si>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</si>
  <si>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</si>
  <si>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</si>
  <si>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</si>
  <si>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</si>
  <si>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</si>
  <si>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</si>
  <si>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</si>
  <si>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</si>
  <si>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</si>
  <si>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</si>
  <si>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</si>
  <si>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</si>
  <si>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</si>
  <si>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</si>
  <si>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</si>
  <si>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</si>
  <si>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</si>
  <si>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</si>
  <si>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</si>
  <si>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</si>
  <si>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</si>
  <si>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</si>
  <si>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</si>
  <si>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</si>
  <si>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</si>
  <si>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</si>
  <si>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</si>
  <si>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</si>
  <si>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</si>
  <si>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</si>
  <si>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</si>
  <si>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</si>
  <si>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</si>
  <si>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</si>
  <si>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</si>
  <si>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</si>
  <si>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</si>
  <si>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</si>
  <si>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</si>
  <si>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</si>
  <si>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</si>
  <si>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</si>
  <si>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</si>
  <si>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</si>
  <si>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</si>
  <si>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</si>
  <si>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</si>
  <si>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</si>
  <si>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</si>
  <si>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</si>
  <si>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</si>
  <si>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</si>
  <si>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</si>
  <si>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</si>
  <si>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</si>
  <si>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</si>
  <si>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</si>
  <si>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</si>
  <si>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</si>
  <si>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</si>
  <si>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</si>
  <si>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</si>
  <si>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</si>
  <si>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</si>
  <si>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</si>
  <si>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</si>
  <si>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</si>
  <si>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</si>
  <si>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</si>
  <si>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</si>
  <si>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</si>
  <si>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</si>
  <si>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</si>
  <si>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</si>
  <si>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</si>
  <si>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</si>
  <si>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</si>
  <si>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</si>
  <si>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</si>
  <si>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</si>
  <si>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</si>
  <si>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</si>
  <si>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</si>
  <si>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</si>
  <si>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</si>
  <si>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</si>
  <si>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</si>
  <si>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</si>
  <si>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</si>
  <si>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</si>
  <si>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</si>
  <si>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</si>
  <si>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</si>
  <si>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</si>
  <si>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</si>
  <si>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</si>
  <si>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</si>
  <si>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</si>
  <si>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</si>
  <si>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</si>
  <si>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</si>
  <si>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</si>
  <si>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</si>
  <si>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</si>
  <si>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</si>
  <si>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</si>
  <si>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</si>
  <si>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</si>
  <si>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</si>
  <si>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</si>
  <si>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</si>
  <si>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</si>
  <si>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</si>
  <si>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</si>
  <si>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</si>
  <si>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</si>
  <si>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</si>
  <si>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</si>
  <si>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</si>
  <si>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</si>
  <si>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</si>
  <si>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</si>
  <si>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</si>
  <si>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</si>
  <si>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</si>
  <si>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</si>
  <si>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</si>
  <si>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</si>
  <si>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</si>
  <si>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</si>
  <si>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</si>
  <si>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</si>
  <si>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</si>
  <si>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</si>
  <si>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</si>
  <si>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</si>
  <si>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</si>
  <si>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</si>
  <si>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</si>
  <si>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</si>
  <si>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</si>
  <si>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</si>
  <si>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</si>
  <si>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</si>
  <si>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</si>
  <si>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</si>
  <si>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</si>
  <si>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</si>
  <si>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</si>
  <si>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</si>
  <si>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</si>
  <si>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</si>
  <si>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</si>
  <si>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</si>
  <si>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</si>
  <si>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</si>
  <si>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</si>
  <si>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</si>
  <si>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</si>
  <si>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</si>
  <si>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</si>
  <si>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</si>
  <si>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</si>
  <si>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</si>
  <si>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</si>
  <si>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</si>
  <si>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</si>
  <si>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</si>
  <si>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</si>
  <si>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</si>
  <si>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</si>
  <si>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</si>
  <si>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</si>
  <si>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</si>
  <si>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</si>
  <si>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</si>
  <si>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</si>
  <si>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</si>
  <si>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</si>
  <si>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</si>
  <si>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</si>
  <si>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</si>
  <si>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</si>
  <si>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</si>
  <si>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</si>
  <si>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</si>
  <si>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</si>
  <si>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</si>
  <si>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</si>
  <si>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</si>
  <si>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</si>
  <si>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</si>
  <si>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</si>
  <si>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</si>
  <si>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</si>
  <si>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</si>
  <si>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</si>
  <si>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</si>
  <si>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</si>
  <si>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</si>
  <si>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</si>
  <si>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</si>
  <si>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</si>
  <si>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</si>
  <si>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</si>
  <si>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</si>
  <si>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</si>
  <si>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</si>
  <si>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</si>
  <si>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</si>
  <si>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</si>
  <si>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</si>
  <si>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</si>
  <si>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</si>
  <si>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</si>
  <si>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</si>
  <si>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</si>
  <si>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</si>
  <si>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</si>
  <si>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</si>
  <si>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</si>
  <si>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</si>
  <si>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</si>
  <si>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</si>
  <si>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</si>
  <si>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</si>
  <si>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</si>
  <si>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</si>
  <si>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</si>
  <si>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</si>
  <si>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</si>
  <si>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</si>
  <si>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</si>
  <si>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</si>
  <si>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</si>
  <si>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</si>
  <si>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</si>
  <si>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</si>
  <si>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</si>
  <si>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</si>
  <si>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</si>
  <si>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</si>
  <si>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</si>
  <si>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</si>
  <si>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</si>
  <si>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</si>
  <si>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</si>
  <si>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</si>
  <si>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</si>
  <si>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</si>
  <si>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</si>
  <si>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</si>
  <si>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</si>
  <si>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</si>
  <si>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</si>
  <si>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</si>
  <si>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</si>
  <si>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</si>
  <si>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</si>
  <si>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</si>
  <si>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</si>
  <si>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</si>
  <si>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</si>
  <si>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</si>
  <si>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</si>
  <si>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</si>
  <si>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</si>
  <si>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</si>
  <si>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</si>
  <si>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</si>
  <si>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</si>
  <si>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</si>
  <si>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</si>
  <si>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</si>
  <si>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</si>
  <si>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</si>
  <si>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</si>
  <si>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</si>
  <si>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</si>
  <si>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</si>
  <si>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</si>
  <si>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</si>
  <si>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</si>
  <si>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</si>
  <si>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</si>
  <si>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</si>
  <si>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</si>
  <si>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</si>
  <si>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</si>
  <si>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</si>
  <si>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</si>
  <si>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</si>
  <si>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</si>
  <si>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</si>
  <si>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</si>
  <si>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</si>
  <si>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</si>
  <si>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</si>
  <si>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</si>
  <si>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</si>
  <si>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</si>
  <si>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</si>
  <si>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</si>
  <si>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</si>
  <si>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</si>
  <si>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</si>
  <si>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</si>
  <si>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</si>
  <si>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</si>
  <si>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</si>
  <si>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</si>
  <si>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</si>
  <si>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</si>
  <si>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</si>
  <si>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</si>
  <si>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</si>
  <si>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</si>
  <si>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</si>
  <si>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</si>
  <si>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</si>
  <si>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</si>
  <si>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</si>
  <si>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</si>
  <si>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</si>
  <si>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</si>
  <si>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</si>
  <si>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</si>
  <si>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</si>
  <si>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</si>
  <si>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</si>
  <si>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</si>
  <si>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</si>
  <si>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</si>
  <si>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</si>
  <si>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</si>
  <si>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</si>
  <si>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</si>
  <si>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</si>
  <si>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</si>
  <si>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</si>
  <si>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</si>
  <si>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</si>
  <si>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</si>
  <si>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</si>
  <si>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</si>
  <si>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</si>
  <si>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</si>
  <si>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</si>
  <si>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</si>
  <si>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</si>
  <si>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</si>
  <si>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</si>
  <si>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</si>
  <si>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</si>
  <si>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</si>
  <si>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</si>
  <si>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</si>
  <si>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</si>
  <si>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</si>
  <si>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</si>
  <si>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</si>
  <si>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</si>
  <si>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</si>
  <si>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</si>
  <si>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</si>
  <si>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</si>
  <si>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</si>
  <si>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</si>
  <si>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</si>
  <si>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</si>
  <si>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</si>
  <si>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</si>
  <si>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</si>
  <si>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</si>
  <si>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</si>
  <si>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</si>
  <si>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</si>
  <si>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</si>
  <si>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</si>
  <si>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</si>
  <si>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</si>
  <si>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</si>
  <si>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</si>
  <si>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</si>
  <si>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</si>
  <si>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</si>
  <si>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</si>
  <si>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</si>
  <si>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</si>
  <si>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</si>
  <si>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</si>
  <si>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</si>
  <si>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</si>
  <si>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</si>
  <si>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</si>
  <si>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</si>
  <si>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</si>
  <si>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</si>
  <si>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</si>
  <si>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</si>
  <si>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</si>
  <si>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</si>
  <si>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</si>
  <si>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</si>
  <si>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</si>
  <si>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</si>
  <si>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</si>
  <si>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</si>
  <si>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</si>
  <si>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</si>
  <si>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</si>
  <si>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</si>
  <si>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</si>
  <si>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</si>
  <si>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</si>
  <si>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</si>
  <si>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</si>
  <si>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</si>
  <si>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</si>
  <si>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</si>
  <si>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</si>
  <si>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</si>
  <si>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</si>
  <si>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</si>
  <si>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</si>
  <si>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</si>
  <si>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</si>
  <si>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</si>
  <si>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</si>
  <si>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</si>
  <si>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</si>
  <si>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</si>
  <si>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</si>
  <si>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</si>
  <si>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</si>
  <si>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</si>
  <si>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</si>
  <si>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</si>
  <si>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</si>
  <si>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</si>
  <si>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</si>
  <si>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</si>
  <si>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</si>
  <si>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</si>
  <si>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</si>
  <si>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</si>
  <si>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</si>
  <si>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</si>
  <si>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</si>
  <si>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</si>
  <si>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</si>
  <si>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</si>
  <si>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</si>
  <si>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</si>
  <si>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</si>
  <si>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</si>
  <si>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</si>
  <si>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</si>
  <si>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</si>
  <si>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</si>
  <si>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</si>
  <si>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</si>
  <si>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</si>
  <si>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</si>
  <si>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</si>
  <si>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</si>
  <si>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</si>
  <si>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</si>
  <si>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</si>
  <si>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</si>
  <si>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</si>
  <si>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</si>
  <si>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</si>
  <si>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</si>
  <si>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</si>
  <si>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</si>
  <si>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</si>
  <si>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</si>
  <si>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</si>
  <si>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</si>
  <si>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</si>
  <si>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</si>
  <si>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</si>
  <si>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</si>
  <si>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</si>
  <si>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</si>
  <si>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</si>
  <si>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</si>
  <si>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</si>
  <si>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</si>
  <si>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</si>
  <si>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</si>
  <si>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</si>
  <si>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</si>
  <si>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</si>
  <si>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</si>
  <si>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</si>
  <si>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</si>
  <si>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</si>
  <si>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</si>
  <si>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</si>
  <si>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</si>
  <si>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</si>
  <si>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</si>
  <si>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</si>
  <si>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</si>
  <si>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</si>
  <si>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</si>
  <si>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</si>
  <si>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</si>
  <si>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</si>
  <si>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</si>
  <si>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</si>
  <si>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</si>
  <si>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</si>
  <si>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</si>
  <si>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</si>
  <si>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</si>
  <si>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</si>
  <si>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</si>
  <si>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</si>
  <si>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</si>
  <si>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</si>
  <si>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</si>
  <si>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</si>
  <si>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</si>
  <si>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</si>
  <si>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</si>
  <si>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</si>
  <si>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</si>
  <si>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</si>
  <si>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</si>
  <si>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</si>
  <si>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</si>
  <si>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</si>
  <si>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</si>
  <si>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</si>
  <si>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</si>
  <si>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</si>
  <si>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</si>
  <si>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</si>
  <si>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</si>
  <si>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</si>
  <si>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</si>
  <si>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</si>
  <si>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</si>
  <si>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</si>
  <si>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</si>
  <si>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</si>
  <si>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</si>
  <si>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</si>
  <si>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</si>
  <si>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</si>
  <si>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</si>
  <si>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</si>
  <si>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</si>
  <si>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</si>
  <si>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</si>
  <si>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</si>
  <si>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</si>
  <si>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</si>
  <si>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</si>
  <si>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</si>
  <si>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</si>
  <si>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</si>
  <si>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</si>
  <si>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</si>
  <si>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</si>
  <si>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</si>
  <si>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</si>
  <si>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</si>
  <si>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</si>
  <si>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</si>
  <si>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</si>
  <si>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</si>
  <si>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</si>
  <si>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</si>
  <si>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</si>
  <si>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</si>
  <si>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</si>
  <si>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</si>
  <si>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</si>
  <si>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</si>
  <si>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</si>
  <si>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</si>
  <si>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</si>
  <si>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</si>
  <si>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</si>
  <si>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</si>
  <si>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</si>
  <si>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</si>
  <si>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</si>
  <si>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</si>
  <si>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</si>
  <si>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</si>
  <si>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</si>
  <si>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</si>
  <si>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</si>
  <si>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</si>
  <si>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</si>
  <si>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</si>
  <si>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</si>
  <si>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</si>
  <si>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</si>
  <si>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</si>
  <si>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</si>
  <si>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</si>
  <si>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</si>
  <si>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</si>
  <si>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</si>
  <si>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</si>
  <si>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</si>
  <si>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</si>
  <si>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</si>
  <si>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</si>
  <si>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</si>
  <si>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</si>
  <si>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</si>
  <si>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</si>
  <si>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</si>
  <si>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</si>
  <si>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</si>
  <si>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</si>
  <si>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</si>
  <si>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</si>
  <si>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</si>
  <si>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</si>
  <si>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</si>
  <si>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</si>
  <si>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</si>
  <si>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</si>
  <si>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</si>
  <si>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</si>
  <si>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</si>
  <si>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</si>
  <si>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</si>
  <si>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</si>
  <si>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</si>
  <si>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</si>
  <si>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</si>
  <si>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</si>
  <si>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</si>
  <si>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</si>
  <si>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</si>
  <si>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</si>
  <si>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</si>
  <si>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</si>
  <si>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</si>
  <si>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</si>
  <si>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</si>
  <si>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</si>
  <si>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</si>
  <si>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</si>
  <si>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</si>
  <si>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</si>
  <si>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</si>
  <si>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</si>
  <si>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</si>
  <si>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</si>
  <si>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</si>
  <si>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</si>
  <si>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</si>
  <si>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</si>
  <si>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</si>
  <si>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</si>
  <si>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</si>
  <si>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</si>
  <si>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</si>
  <si>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</si>
  <si>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</si>
  <si>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</si>
  <si>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</si>
  <si>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</si>
  <si>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</si>
  <si>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</si>
  <si>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</si>
  <si>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</si>
  <si>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</si>
  <si>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</si>
  <si>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</si>
  <si>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</si>
  <si>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</si>
  <si>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</si>
  <si>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</si>
  <si>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</si>
  <si>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</si>
  <si>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</si>
  <si>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</si>
  <si>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</si>
  <si>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</si>
  <si>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</si>
  <si>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</si>
  <si>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</si>
  <si>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</si>
  <si>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</si>
  <si>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</si>
  <si>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</si>
  <si>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</si>
  <si>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</si>
  <si>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</si>
  <si>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</si>
  <si>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</si>
  <si>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</si>
  <si>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</si>
  <si>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</si>
  <si>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</si>
  <si>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</si>
  <si>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</si>
  <si>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</si>
  <si>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</si>
  <si>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</si>
  <si>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</si>
  <si>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</si>
  <si>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</si>
  <si>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</si>
  <si>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</si>
  <si>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</si>
  <si>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</si>
  <si>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</si>
  <si>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</si>
  <si>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</si>
  <si>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</si>
  <si>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</si>
  <si>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</si>
  <si>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</si>
  <si>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</si>
  <si>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</si>
  <si>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</si>
  <si>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</si>
  <si>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</si>
  <si>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</si>
  <si>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</si>
  <si>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</si>
  <si>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</si>
  <si>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</si>
  <si>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</si>
  <si>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</si>
  <si>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</si>
  <si>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</si>
  <si>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</si>
  <si>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</si>
  <si>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</si>
  <si>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</si>
  <si>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</si>
  <si>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</si>
  <si>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</si>
  <si>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</si>
  <si>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</si>
  <si>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</si>
  <si>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</si>
  <si>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</si>
  <si>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</si>
  <si>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</si>
  <si>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</si>
  <si>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</si>
  <si>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</si>
  <si>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</si>
  <si>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</si>
  <si>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</si>
  <si>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</si>
  <si>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</si>
  <si>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</si>
  <si>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</si>
  <si>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</si>
  <si>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</si>
  <si>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</si>
  <si>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</si>
  <si>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</si>
  <si>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</si>
  <si>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</si>
  <si>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</si>
  <si>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</si>
  <si>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</si>
  <si>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</si>
  <si>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</si>
  <si>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</si>
  <si>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</si>
  <si>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</si>
  <si>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</si>
  <si>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</si>
  <si>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</si>
  <si>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</si>
  <si>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</si>
  <si>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</si>
  <si>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</si>
  <si>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</si>
  <si>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</si>
  <si>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</si>
  <si>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</si>
  <si>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</si>
  <si>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</si>
  <si>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</si>
  <si>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</si>
  <si>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</si>
  <si>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</si>
  <si>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</si>
  <si>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</si>
  <si>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</si>
  <si>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</si>
  <si>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</si>
  <si>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</si>
  <si>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</si>
  <si>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</si>
  <si>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</si>
  <si>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</si>
  <si>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</si>
  <si>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</si>
  <si>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</si>
  <si>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</si>
  <si>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</si>
  <si>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</si>
  <si>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</si>
  <si>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</si>
  <si>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</si>
  <si>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</si>
  <si>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</si>
  <si>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</si>
  <si>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</si>
  <si>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</si>
  <si>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</si>
  <si>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</si>
  <si>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</si>
  <si>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</si>
  <si>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</si>
  <si>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</si>
  <si>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</si>
  <si>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</si>
  <si>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</si>
  <si>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</si>
  <si>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</si>
  <si>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</si>
  <si>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</si>
  <si>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</si>
  <si>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</si>
  <si>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</si>
  <si>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</si>
  <si>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</si>
  <si>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</si>
  <si>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</si>
  <si>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</si>
  <si>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</si>
  <si>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</si>
  <si>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</si>
  <si>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</si>
  <si>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</si>
  <si>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</si>
  <si>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</si>
  <si>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</si>
  <si>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</si>
  <si>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</si>
  <si>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</si>
  <si>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</si>
  <si>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</si>
  <si>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</si>
  <si>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</si>
  <si>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</si>
  <si>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</si>
  <si>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</si>
  <si>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</si>
  <si>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</si>
  <si>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</si>
  <si>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</si>
  <si>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</si>
  <si>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</si>
  <si>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</si>
  <si>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</si>
  <si>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</si>
  <si>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</si>
  <si>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</si>
  <si>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</si>
  <si>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</si>
  <si>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</si>
  <si>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</si>
  <si>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</si>
  <si>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</si>
  <si>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</si>
  <si>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</si>
  <si>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</si>
  <si>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</si>
  <si>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</si>
  <si>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</si>
  <si>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</si>
  <si>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</si>
  <si>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</si>
  <si>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</si>
  <si>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</si>
  <si>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</si>
  <si>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</si>
  <si>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</si>
  <si>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</si>
  <si>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</si>
  <si>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</si>
  <si>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</si>
  <si>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</si>
  <si>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</si>
  <si>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</si>
  <si>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</si>
  <si>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</si>
  <si>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</si>
  <si>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</si>
  <si>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</si>
  <si>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</si>
  <si>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</si>
  <si>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</si>
  <si>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</si>
  <si>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</si>
  <si>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</si>
  <si>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</si>
  <si>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</si>
  <si>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</si>
  <si>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</si>
  <si>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</si>
  <si>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</si>
  <si>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</si>
  <si>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</si>
  <si>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</si>
  <si>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</si>
  <si>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</si>
  <si>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</si>
  <si>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</si>
  <si>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</si>
  <si>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</si>
  <si>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</si>
  <si>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</si>
  <si>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</si>
  <si>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</si>
  <si>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</si>
  <si>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</si>
  <si>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</si>
  <si>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</si>
  <si>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</si>
  <si>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</si>
  <si>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</si>
  <si>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</si>
  <si>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</si>
  <si>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</si>
  <si>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</si>
  <si>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</si>
  <si>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</si>
  <si>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</si>
  <si>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</si>
  <si>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</si>
  <si>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</si>
  <si>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</si>
  <si>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</si>
  <si>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</si>
  <si>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</si>
  <si>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</si>
  <si>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</si>
  <si>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</si>
  <si>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</si>
  <si>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</si>
  <si>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</si>
  <si>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</si>
  <si>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</si>
  <si>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</si>
  <si>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</si>
  <si>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</si>
  <si>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</si>
  <si>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</si>
  <si>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</si>
  <si>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</si>
  <si>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</si>
  <si>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</si>
  <si>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</si>
  <si>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</si>
  <si>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</si>
  <si>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</si>
  <si>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</si>
  <si>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</si>
  <si>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</si>
  <si>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</si>
  <si>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</si>
  <si>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</si>
  <si>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</si>
  <si>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</si>
  <si>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</si>
  <si>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</si>
  <si>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</si>
  <si>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</si>
  <si>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</si>
  <si>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</si>
  <si>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</si>
  <si>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</si>
  <si>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</si>
  <si>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</si>
  <si>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</si>
  <si>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</si>
  <si>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</si>
  <si>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</si>
  <si>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</si>
  <si>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</si>
  <si>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</si>
  <si>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</si>
  <si>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</si>
  <si>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</si>
  <si>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</si>
  <si>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</si>
  <si>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</si>
  <si>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</si>
  <si>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</si>
  <si>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</si>
  <si>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</si>
  <si>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</si>
  <si>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</si>
  <si>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</si>
  <si>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</si>
  <si>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</si>
  <si>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</si>
  <si>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</si>
  <si>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</si>
  <si>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</si>
  <si>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</si>
  <si>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</si>
  <si>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</si>
  <si>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</si>
  <si>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</si>
  <si>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</si>
  <si>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</si>
  <si>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</si>
  <si>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</si>
  <si>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</si>
  <si>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</si>
  <si>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</si>
  <si>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</si>
  <si>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</si>
  <si>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</si>
  <si>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</si>
  <si>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</si>
  <si>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</si>
  <si>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</si>
  <si>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</si>
  <si>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</si>
  <si>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</si>
  <si>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</si>
  <si>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</si>
  <si>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</si>
  <si>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</si>
  <si>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</si>
  <si>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</si>
  <si>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</si>
  <si>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</si>
  <si>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</si>
  <si>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</si>
  <si>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</si>
  <si>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</si>
  <si>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</si>
  <si>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</si>
  <si>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</si>
  <si>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</si>
  <si>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</si>
  <si>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</si>
  <si>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</si>
  <si>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</si>
  <si>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</si>
  <si>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</si>
  <si>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</si>
  <si>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</si>
  <si>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</si>
  <si>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</si>
  <si>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</si>
  <si>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</si>
  <si>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</si>
  <si>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</si>
  <si>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</si>
  <si>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</si>
  <si>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</si>
  <si>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</si>
  <si>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</si>
  <si>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</si>
  <si>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</si>
  <si>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</si>
  <si>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</si>
  <si>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</si>
  <si>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</si>
  <si>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</si>
  <si>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</si>
  <si>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</si>
  <si>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</si>
  <si>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</si>
  <si>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</si>
  <si>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</si>
  <si>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</si>
  <si>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</si>
  <si>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</si>
  <si>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</si>
  <si>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</si>
  <si>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</si>
  <si>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</si>
  <si>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</si>
  <si>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</si>
  <si>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</si>
  <si>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</si>
  <si>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</si>
  <si>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</si>
  <si>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</si>
  <si>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</si>
  <si>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</si>
  <si>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</si>
  <si>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</si>
  <si>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</si>
  <si>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</si>
  <si>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</si>
  <si>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</si>
  <si>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</si>
  <si>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</si>
  <si>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</si>
  <si>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</si>
  <si>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</si>
  <si>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</si>
  <si>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</si>
  <si>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</si>
  <si>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</si>
  <si>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</si>
  <si>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</si>
  <si>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</si>
  <si>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</si>
  <si>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</si>
  <si>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</si>
  <si>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</si>
  <si>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</si>
  <si>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</si>
  <si>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</si>
  <si>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</si>
  <si>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</si>
  <si>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</si>
  <si>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</si>
  <si>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</si>
  <si>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</si>
  <si>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</si>
  <si>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</si>
  <si>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</si>
  <si>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</si>
  <si>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</si>
  <si>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</si>
  <si>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</si>
  <si>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</si>
  <si>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</si>
  <si>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</si>
  <si>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</si>
  <si>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</si>
  <si>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</si>
  <si>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</si>
  <si>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</si>
  <si>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</si>
  <si>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</si>
  <si>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</si>
  <si>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</si>
  <si>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</si>
  <si>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</si>
  <si>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</si>
  <si>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</si>
  <si>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</si>
  <si>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</si>
  <si>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</si>
  <si>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</si>
  <si>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</si>
  <si>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</si>
  <si>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</si>
  <si>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</si>
  <si>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</si>
  <si>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</si>
  <si>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</si>
  <si>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</si>
  <si>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</si>
  <si>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</si>
  <si>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</si>
  <si>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</si>
  <si>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</si>
  <si>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</si>
  <si>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</si>
  <si>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</si>
  <si>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</si>
  <si>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</si>
  <si>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</si>
  <si>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</si>
  <si>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</si>
  <si>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</si>
  <si>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</si>
  <si>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</si>
  <si>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</si>
  <si>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</si>
  <si>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</si>
  <si>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</si>
  <si>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</si>
  <si>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</si>
  <si>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</si>
  <si>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</si>
  <si>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</si>
  <si>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</si>
  <si>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</si>
  <si>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</si>
  <si>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</si>
  <si>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</si>
  <si>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</si>
  <si>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</si>
  <si>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</si>
  <si>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</si>
  <si>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</si>
  <si>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</si>
  <si>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</si>
  <si>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</si>
  <si>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</si>
  <si>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</si>
  <si>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</si>
  <si>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</si>
  <si>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</si>
  <si>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</si>
  <si>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</si>
  <si>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</si>
  <si>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</si>
  <si>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</si>
  <si>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</si>
  <si>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</si>
  <si>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</si>
  <si>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</si>
  <si>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</si>
  <si>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</si>
  <si>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</si>
  <si>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</si>
  <si>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</si>
  <si>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</si>
  <si>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</si>
  <si>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</si>
  <si>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</si>
  <si>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</si>
  <si>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</si>
  <si>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</si>
  <si>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</si>
  <si>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</si>
  <si>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</si>
  <si>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</si>
  <si>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</si>
  <si>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</si>
  <si>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</si>
  <si>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</si>
  <si>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</si>
  <si>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</si>
  <si>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</si>
  <si>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</si>
  <si>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</si>
  <si>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</si>
  <si>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</si>
  <si>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</si>
  <si>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</si>
  <si>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</si>
  <si>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</si>
  <si>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</si>
  <si>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</si>
  <si>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</si>
  <si>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</si>
  <si>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</si>
  <si>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</si>
  <si>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</si>
  <si>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</si>
  <si>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</si>
  <si>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</si>
  <si>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</si>
  <si>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</si>
  <si>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</si>
  <si>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</si>
  <si>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</si>
  <si>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</si>
  <si>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</si>
  <si>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</si>
  <si>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</si>
  <si>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</si>
  <si>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</si>
  <si>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</si>
  <si>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</si>
  <si>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</si>
  <si>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</si>
  <si>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</si>
  <si>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</si>
  <si>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</si>
  <si>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</si>
  <si>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</si>
  <si>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</si>
  <si>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</si>
  <si>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</si>
  <si>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</si>
  <si>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</si>
  <si>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</si>
  <si>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</si>
  <si>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</si>
  <si>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</si>
  <si>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</si>
  <si>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</si>
  <si>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</si>
  <si>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</si>
  <si>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</si>
  <si>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</si>
  <si>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</si>
  <si>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</si>
  <si>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</si>
  <si>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</si>
  <si>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</si>
  <si>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</si>
  <si>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</si>
  <si>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</si>
  <si>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</si>
  <si>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</si>
  <si>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</si>
  <si>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</si>
  <si>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</si>
  <si>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</si>
  <si>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</si>
  <si>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</si>
  <si>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</si>
  <si>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</si>
  <si>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</si>
  <si>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</si>
  <si>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</si>
  <si>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</si>
  <si>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</si>
  <si>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</si>
  <si>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</si>
  <si>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</si>
  <si>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</si>
  <si>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</si>
  <si>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</si>
  <si>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</si>
  <si>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</si>
  <si>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</si>
  <si>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</si>
  <si>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</si>
  <si>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</si>
  <si>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</si>
  <si>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</si>
  <si>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</si>
  <si>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</si>
  <si>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</si>
  <si>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</si>
  <si>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</si>
  <si>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</si>
  <si>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</si>
  <si>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</si>
  <si>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</si>
  <si>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</si>
  <si>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</si>
  <si>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</si>
  <si>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</si>
  <si>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</si>
  <si>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</si>
  <si>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</si>
  <si>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</si>
  <si>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</si>
  <si>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</si>
  <si>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</si>
  <si>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</si>
  <si>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</si>
  <si>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</si>
  <si>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</si>
  <si>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</si>
  <si>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</si>
  <si>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</si>
  <si>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</si>
  <si>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</si>
  <si>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</si>
  <si>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</si>
  <si>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</si>
  <si>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</si>
  <si>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</si>
  <si>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</si>
  <si>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</si>
  <si>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</si>
  <si>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</si>
  <si>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</si>
  <si>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</si>
  <si>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</si>
  <si>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</si>
  <si>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</si>
  <si>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</si>
  <si>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</si>
  <si>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</si>
  <si>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</si>
  <si>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</si>
  <si>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</si>
  <si>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</si>
  <si>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</si>
  <si>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</si>
  <si>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</si>
  <si>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</si>
  <si>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</si>
  <si>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</si>
  <si>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</si>
  <si>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</si>
  <si>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</si>
  <si>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</si>
  <si>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</si>
  <si>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</si>
  <si>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</si>
  <si>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</si>
  <si>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</si>
  <si>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</si>
  <si>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</si>
  <si>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</si>
  <si>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</si>
  <si>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</si>
  <si>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</si>
  <si>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</si>
  <si>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</si>
  <si>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</si>
  <si>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</si>
  <si>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</si>
  <si>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</si>
  <si>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</si>
  <si>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</si>
  <si>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</si>
  <si>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</si>
  <si>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</si>
  <si>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</si>
  <si>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</si>
  <si>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</si>
  <si>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</si>
  <si>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</si>
  <si>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</si>
  <si>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</si>
  <si>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</si>
  <si>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</si>
  <si>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</si>
  <si>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</si>
  <si>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</si>
  <si>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</si>
  <si>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</si>
  <si>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</si>
  <si>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</si>
  <si>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</si>
  <si>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</si>
  <si>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</si>
  <si>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</si>
  <si>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</si>
  <si>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</si>
  <si>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</si>
  <si>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</si>
  <si>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</si>
  <si>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</si>
  <si>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</si>
  <si>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</si>
  <si>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</si>
  <si>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</si>
  <si>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</si>
  <si>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</si>
  <si>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</si>
  <si>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</si>
  <si>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</si>
  <si>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</si>
  <si>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</si>
  <si>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</si>
  <si>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</si>
  <si>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</si>
  <si>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</si>
  <si>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</si>
  <si>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</si>
  <si>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</si>
  <si>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</si>
  <si>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</si>
  <si>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</si>
  <si>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</si>
  <si>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</si>
  <si>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</si>
  <si>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</si>
  <si>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</si>
  <si>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</si>
  <si>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</si>
  <si>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</si>
  <si>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</si>
  <si>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</si>
  <si>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</si>
  <si>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</si>
  <si>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</si>
  <si>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</si>
  <si>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</si>
  <si>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</si>
  <si>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</si>
  <si>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</si>
  <si>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</si>
  <si>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</si>
  <si>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</si>
  <si>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</si>
  <si>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</si>
  <si>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</si>
  <si>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</si>
  <si>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</si>
  <si>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</si>
  <si>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</si>
  <si>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</si>
  <si>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</si>
  <si>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</si>
  <si>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</si>
  <si>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</si>
  <si>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</si>
  <si>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</si>
  <si>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</si>
  <si>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</si>
  <si>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</si>
  <si>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</si>
  <si>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</si>
  <si>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</si>
  <si>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</si>
  <si>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</si>
  <si>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</si>
  <si>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</si>
  <si>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</si>
  <si>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</si>
  <si>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</si>
  <si>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</si>
  <si>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</si>
  <si>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</si>
  <si>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</si>
  <si>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</si>
  <si>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</si>
  <si>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</si>
  <si>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</si>
  <si>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</si>
  <si>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</si>
  <si>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</si>
  <si>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</si>
  <si>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</si>
  <si>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</si>
  <si>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</si>
  <si>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</si>
  <si>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</si>
  <si>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</si>
  <si>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</si>
  <si>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</si>
  <si>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</si>
  <si>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</si>
  <si>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</si>
  <si>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</si>
  <si>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</si>
  <si>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</si>
  <si>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</si>
  <si>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</si>
  <si>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</si>
  <si>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</si>
  <si>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</si>
  <si>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</si>
  <si>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</si>
  <si>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</si>
  <si>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</si>
  <si>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</si>
  <si>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</si>
  <si>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</si>
  <si>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</si>
  <si>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</si>
  <si>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</si>
  <si>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</si>
  <si>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</si>
  <si>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</si>
  <si>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</si>
  <si>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</si>
  <si>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</si>
  <si>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</si>
  <si>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</si>
  <si>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</si>
  <si>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</si>
  <si>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</si>
  <si>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</si>
  <si>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</si>
  <si>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</si>
  <si>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</si>
  <si>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</si>
  <si>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</si>
  <si>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</si>
  <si>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</si>
  <si>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</si>
  <si>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</si>
  <si>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</si>
  <si>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</si>
  <si>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</si>
  <si>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</si>
  <si>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</si>
  <si>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</si>
  <si>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</si>
  <si>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</si>
  <si>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</si>
  <si>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</si>
  <si>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</si>
  <si>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</si>
  <si>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</si>
  <si>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</si>
  <si>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</si>
  <si>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</si>
  <si>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</si>
  <si>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</si>
  <si>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</si>
  <si>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</si>
  <si>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</si>
  <si>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</si>
  <si>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</si>
  <si>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</si>
  <si>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</si>
  <si>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</si>
  <si>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</si>
  <si>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</si>
  <si>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</si>
  <si>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</si>
  <si>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</si>
  <si>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</si>
  <si>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</si>
  <si>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</si>
  <si>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</si>
  <si>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</si>
  <si>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</si>
  <si>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</si>
  <si>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</si>
  <si>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</si>
  <si>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</si>
  <si>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</si>
  <si>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</si>
  <si>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</si>
  <si>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</si>
  <si>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</si>
  <si>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</si>
  <si>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</si>
  <si>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</si>
  <si>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</si>
  <si>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</si>
  <si>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</si>
  <si>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</si>
  <si>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</si>
  <si>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</si>
  <si>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</si>
  <si>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</si>
  <si>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</si>
  <si>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</si>
  <si>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</si>
  <si>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</si>
  <si>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</si>
  <si>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</si>
  <si>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</si>
  <si>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</si>
  <si>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</si>
  <si>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</si>
  <si>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</si>
  <si>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</si>
  <si>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</si>
  <si>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</si>
  <si>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</si>
  <si>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</si>
  <si>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</si>
  <si>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</si>
  <si>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</si>
  <si>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</si>
  <si>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</si>
  <si>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</si>
  <si>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</si>
  <si>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</si>
  <si>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</si>
  <si>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</si>
  <si>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</si>
  <si>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</si>
  <si>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</si>
  <si>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</si>
  <si>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</si>
  <si>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</si>
  <si>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</si>
  <si>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</si>
  <si>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</si>
  <si>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</si>
  <si>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</si>
  <si>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</si>
  <si>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</si>
  <si>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</si>
  <si>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</si>
  <si>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</si>
  <si>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</si>
  <si>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</si>
  <si>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</si>
  <si>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</si>
  <si>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</si>
  <si>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</si>
  <si>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</si>
  <si>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</si>
  <si>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</si>
  <si>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</si>
  <si>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</si>
  <si>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</si>
  <si>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</si>
  <si>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</si>
  <si>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</si>
  <si>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</si>
  <si>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</si>
  <si>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</si>
  <si>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</si>
  <si>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</si>
  <si>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</si>
  <si>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</si>
  <si>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</si>
  <si>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</si>
  <si>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</si>
  <si>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</si>
  <si>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</si>
  <si>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</si>
  <si>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</si>
  <si>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</si>
  <si>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</si>
  <si>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</si>
  <si>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</si>
  <si>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</si>
  <si>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</si>
  <si>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</si>
  <si>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</si>
  <si>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</si>
  <si>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</si>
  <si>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</si>
  <si>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</si>
  <si>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</si>
  <si>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</si>
  <si>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</si>
  <si>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</si>
  <si>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</si>
  <si>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</si>
  <si>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</si>
  <si>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</si>
  <si>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</si>
  <si>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</si>
  <si>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</si>
  <si>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</si>
  <si>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</si>
  <si>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</si>
  <si>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</si>
  <si>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</si>
  <si>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</si>
  <si>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</si>
  <si>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</si>
  <si>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</si>
  <si>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</si>
  <si>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</si>
  <si>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</si>
  <si>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</si>
  <si>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</si>
  <si>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</si>
  <si>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</si>
  <si>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</si>
  <si>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</si>
  <si>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</si>
  <si>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</si>
  <si>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</si>
  <si>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</si>
  <si>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</si>
  <si>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</si>
  <si>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</si>
  <si>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</si>
  <si>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</si>
  <si>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</si>
  <si>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</si>
  <si>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</si>
  <si>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</si>
  <si>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</si>
  <si>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</si>
  <si>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</si>
  <si>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</si>
  <si>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</si>
  <si>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</si>
  <si>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</si>
  <si>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</si>
  <si>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</si>
  <si>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</si>
  <si>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</si>
  <si>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</si>
  <si>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</si>
  <si>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</si>
  <si>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</si>
  <si>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</si>
  <si>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</si>
  <si>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</si>
  <si>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</si>
  <si>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</si>
  <si>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</si>
  <si>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</si>
  <si>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</si>
  <si>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</si>
  <si>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</si>
  <si>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</si>
  <si>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</si>
  <si>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</si>
  <si>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</si>
  <si>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</si>
  <si>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</si>
  <si>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</si>
  <si>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</si>
  <si>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</si>
  <si>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</si>
  <si>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</si>
  <si>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</si>
  <si>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</si>
  <si>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</si>
  <si>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</si>
  <si>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</si>
  <si>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</si>
  <si>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</si>
  <si>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</si>
  <si>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</si>
  <si>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</si>
  <si>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</si>
  <si>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</si>
  <si>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</si>
  <si>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</si>
  <si>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</si>
  <si>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</si>
  <si>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</si>
  <si>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</si>
  <si>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</si>
  <si>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</si>
  <si>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</si>
  <si>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</si>
  <si>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</si>
  <si>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</si>
  <si>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</si>
  <si>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</si>
  <si>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</si>
  <si>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</si>
  <si>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</si>
  <si>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</si>
  <si>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</si>
  <si>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</si>
  <si>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</si>
  <si>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</si>
  <si>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</si>
  <si>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</si>
  <si>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</si>
  <si>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</si>
  <si>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</si>
  <si>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</si>
  <si>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</si>
  <si>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</si>
  <si>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</si>
  <si>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</si>
  <si>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</si>
  <si>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</si>
  <si>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</si>
  <si>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</si>
  <si>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</si>
  <si>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</si>
  <si>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</si>
  <si>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</si>
  <si>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</si>
  <si>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</si>
  <si>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</si>
  <si>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</si>
  <si>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</si>
  <si>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</si>
  <si>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</si>
  <si>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</si>
  <si>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</si>
  <si>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</si>
  <si>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</si>
  <si>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</si>
  <si>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</si>
  <si>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</si>
  <si>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</si>
  <si>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</si>
  <si>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</si>
  <si>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</si>
  <si>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</si>
  <si>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</si>
  <si>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</si>
  <si>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</si>
  <si>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</si>
  <si>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</si>
  <si>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</si>
  <si>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</si>
  <si>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</si>
  <si>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</si>
  <si>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</si>
  <si>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</si>
  <si>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</si>
  <si>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</si>
  <si>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</si>
  <si>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</si>
  <si>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</si>
  <si>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</si>
  <si>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</si>
  <si>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</si>
  <si>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</si>
  <si>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</si>
  <si>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</si>
  <si>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</si>
  <si>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</si>
  <si>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</si>
  <si>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</si>
  <si>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</si>
  <si>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</si>
  <si>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</si>
  <si>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</si>
  <si>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</si>
  <si>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</si>
  <si>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</si>
  <si>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</si>
  <si>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</si>
  <si>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</si>
  <si>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</si>
  <si>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</si>
  <si>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</si>
  <si>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</si>
  <si>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</si>
  <si>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</si>
  <si>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</si>
  <si>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</si>
  <si>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</si>
  <si>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</si>
  <si>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</si>
  <si>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</si>
  <si>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</si>
  <si>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</si>
  <si>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</si>
  <si>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</si>
  <si>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</si>
  <si>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</si>
  <si>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</si>
  <si>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</si>
  <si>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</si>
  <si>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</si>
  <si>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</si>
  <si>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</si>
  <si>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</si>
  <si>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</si>
  <si>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</si>
  <si>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</si>
  <si>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</si>
  <si>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</si>
  <si>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</si>
  <si>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</si>
  <si>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</si>
  <si>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</si>
  <si>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</si>
  <si>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</si>
  <si>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</si>
  <si>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</si>
  <si>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</si>
  <si>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</si>
  <si>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</si>
  <si>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</si>
  <si>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</si>
  <si>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</si>
  <si>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</si>
  <si>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</si>
  <si>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</si>
  <si>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</si>
  <si>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</si>
  <si>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</si>
  <si>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</si>
  <si>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</si>
  <si>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</si>
  <si>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</si>
  <si>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</si>
  <si>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</si>
  <si>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</si>
  <si>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</si>
  <si>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</si>
  <si>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</si>
  <si>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</si>
  <si>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</si>
  <si>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</si>
  <si>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</si>
  <si>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</si>
  <si>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</si>
  <si>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</si>
  <si>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</si>
  <si>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</si>
  <si>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</si>
  <si>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</si>
  <si>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</si>
  <si>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</si>
  <si>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</si>
  <si>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</si>
  <si>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</si>
  <si>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</si>
  <si>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</si>
  <si>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</si>
  <si>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</si>
  <si>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</si>
  <si>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</si>
  <si>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</si>
  <si>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</si>
  <si>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</si>
  <si>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</si>
  <si>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</si>
  <si>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</si>
  <si>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</si>
  <si>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</si>
  <si>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</si>
  <si>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</si>
  <si>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</si>
  <si>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</si>
  <si>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</si>
  <si>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</si>
  <si>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</si>
  <si>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</si>
  <si>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</si>
  <si>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</si>
  <si>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</si>
  <si>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</si>
  <si>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</si>
  <si>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</si>
  <si>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</si>
  <si>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</si>
  <si>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</si>
  <si>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</si>
  <si>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</si>
  <si>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</si>
  <si>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</si>
  <si>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</si>
  <si>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</si>
  <si>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</si>
  <si>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</si>
  <si>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</si>
  <si>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</si>
  <si>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</si>
  <si>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</si>
  <si>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</si>
  <si>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</si>
  <si>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</si>
  <si>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</si>
  <si>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</si>
  <si>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</si>
  <si>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</si>
  <si>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</si>
  <si>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</si>
  <si>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</si>
  <si>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</si>
  <si>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</si>
  <si>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</si>
  <si>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</si>
  <si>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</si>
  <si>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</si>
  <si>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</si>
  <si>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</si>
  <si>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</si>
  <si>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</si>
  <si>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</si>
  <si>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</si>
  <si>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</si>
  <si>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</si>
  <si>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</si>
  <si>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</si>
  <si>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</si>
  <si>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</si>
  <si>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</si>
  <si>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</si>
  <si>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</si>
  <si>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</si>
  <si>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</si>
  <si>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</si>
  <si>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</si>
  <si>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</si>
  <si>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</si>
  <si>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</si>
  <si>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</si>
  <si>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</si>
  <si>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</si>
  <si>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</si>
  <si>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</si>
  <si>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</si>
  <si>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</si>
  <si>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</si>
  <si>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</si>
  <si>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</si>
  <si>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</si>
  <si>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</si>
  <si>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</si>
  <si>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</si>
  <si>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</si>
  <si>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</si>
  <si>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</si>
  <si>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</si>
  <si>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</si>
  <si>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</si>
  <si>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</si>
  <si>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</si>
  <si>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</si>
  <si>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</si>
  <si>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</si>
  <si>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</si>
  <si>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</si>
  <si>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</si>
  <si>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</si>
  <si>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</si>
  <si>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</si>
  <si>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</si>
  <si>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</si>
  <si>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</si>
  <si>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</si>
  <si>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</si>
  <si>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</si>
  <si>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</si>
  <si>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</si>
  <si>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</si>
  <si>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</si>
  <si>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</si>
  <si>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</si>
  <si>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</si>
  <si>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</si>
  <si>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</si>
  <si>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</si>
  <si>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</si>
  <si>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</si>
  <si>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</si>
  <si>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</si>
  <si>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</si>
  <si>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</si>
  <si>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</si>
  <si>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</si>
  <si>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</si>
  <si>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</si>
  <si>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</si>
  <si>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</si>
  <si>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</si>
  <si>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</si>
  <si>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</si>
  <si>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</si>
  <si>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</si>
  <si>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</si>
  <si>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</si>
  <si>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</si>
  <si>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</si>
  <si>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</si>
  <si>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</si>
  <si>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</si>
  <si>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</si>
  <si>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</si>
  <si>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</si>
  <si>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</si>
  <si>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</si>
  <si>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</si>
  <si>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</si>
  <si>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</si>
  <si>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</si>
  <si>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</si>
  <si>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</si>
  <si>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</si>
  <si>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</si>
  <si>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</si>
  <si>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</si>
  <si>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</si>
  <si>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</si>
  <si>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</si>
  <si>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</si>
  <si>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</si>
  <si>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</si>
  <si>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</si>
  <si>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</si>
  <si>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</si>
  <si>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</si>
  <si>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</si>
  <si>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</si>
  <si>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</si>
  <si>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</si>
  <si>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</si>
  <si>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</si>
  <si>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</si>
  <si>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</si>
  <si>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</si>
  <si>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</si>
  <si>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</si>
  <si>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</si>
  <si>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</si>
  <si>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</si>
  <si>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</si>
  <si>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</si>
  <si>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</si>
  <si>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</si>
  <si>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</si>
  <si>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</si>
  <si>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</si>
  <si>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</si>
  <si>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</si>
  <si>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</si>
  <si>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</si>
  <si>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</si>
  <si>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</si>
  <si>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</si>
  <si>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</si>
  <si>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</si>
  <si>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</si>
  <si>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</si>
  <si>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</si>
  <si>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</si>
  <si>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</si>
  <si>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</si>
  <si>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</si>
  <si>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</si>
  <si>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</si>
  <si>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</si>
  <si>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</si>
  <si>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</si>
  <si>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</si>
  <si>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</si>
  <si>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</si>
  <si>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</si>
  <si>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</si>
  <si>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</si>
  <si>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</si>
  <si>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</si>
  <si>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</si>
  <si>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</si>
  <si>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</si>
  <si>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</si>
  <si>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</si>
  <si>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</si>
  <si>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</si>
  <si>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</si>
  <si>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</si>
  <si>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</si>
  <si>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</si>
  <si>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</si>
  <si>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</si>
  <si>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</si>
  <si>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</si>
  <si>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</si>
  <si>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</si>
  <si>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</si>
  <si>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</si>
  <si>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</si>
  <si>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</si>
  <si>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</si>
  <si>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</si>
  <si>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</si>
  <si>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</si>
  <si>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</si>
  <si>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</si>
  <si>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</si>
  <si>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</si>
  <si>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</si>
  <si>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</si>
  <si>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</si>
  <si>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</si>
  <si>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</si>
  <si>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</si>
  <si>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</si>
  <si>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</si>
  <si>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</si>
  <si>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</si>
  <si>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</si>
  <si>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</si>
  <si>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</si>
  <si>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</si>
  <si>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</si>
  <si>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</si>
  <si>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</si>
  <si>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</si>
  <si>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</si>
  <si>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</si>
  <si>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</si>
  <si>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</si>
  <si>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</si>
  <si>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</si>
  <si>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</si>
  <si>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</si>
  <si>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</si>
  <si>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</si>
  <si>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</si>
  <si>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</si>
  <si>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</si>
  <si>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</si>
  <si>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</si>
  <si>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</si>
  <si>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</si>
  <si>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</si>
  <si>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</si>
  <si>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</si>
  <si>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</si>
  <si>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</si>
  <si>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</si>
  <si>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</si>
  <si>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</si>
  <si>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</si>
  <si>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</si>
  <si>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</si>
  <si>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</si>
  <si>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</si>
  <si>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</si>
  <si>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</si>
  <si>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</si>
  <si>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</si>
  <si>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</si>
  <si>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</si>
  <si>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</si>
  <si>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</si>
  <si>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</si>
  <si>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</si>
  <si>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</si>
  <si>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</si>
  <si>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</si>
  <si>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</si>
  <si>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</si>
  <si>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</si>
  <si>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</si>
  <si>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</si>
  <si>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</si>
  <si>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</si>
  <si>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</si>
  <si>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</si>
  <si>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</si>
  <si>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</si>
  <si>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</si>
  <si>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</si>
  <si>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</si>
  <si>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</si>
  <si>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</si>
  <si>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</si>
  <si>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</si>
  <si>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</si>
  <si>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</si>
  <si>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</si>
  <si>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</si>
  <si>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</si>
  <si>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</si>
  <si>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</si>
  <si>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</si>
  <si>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</si>
  <si>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</si>
  <si>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</si>
  <si>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</si>
  <si>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</si>
  <si>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</si>
  <si>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</si>
  <si>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</si>
  <si>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</si>
  <si>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</si>
  <si>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</si>
  <si>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</si>
  <si>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</si>
  <si>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</si>
  <si>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</si>
  <si>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</si>
  <si>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</si>
  <si>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</si>
  <si>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</si>
  <si>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</si>
  <si>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</si>
  <si>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</si>
  <si>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</si>
  <si>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</si>
  <si>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</si>
  <si>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</si>
  <si>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</si>
  <si>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</si>
  <si>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</si>
  <si>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</si>
  <si>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</si>
  <si>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</si>
  <si>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</si>
  <si>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</si>
  <si>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</si>
  <si>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</si>
  <si>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</si>
  <si>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</si>
  <si>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</si>
  <si>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</si>
  <si>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</si>
  <si>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</si>
  <si>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</si>
  <si>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</si>
  <si>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</si>
  <si>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</si>
  <si>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</si>
  <si>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</si>
  <si>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</si>
  <si>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</si>
  <si>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</si>
  <si>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</si>
  <si>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</si>
  <si>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</si>
  <si>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</si>
  <si>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</si>
  <si>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</si>
  <si>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</si>
  <si>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</si>
  <si>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</si>
  <si>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</si>
  <si>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</si>
  <si>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</si>
  <si>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</si>
  <si>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</si>
  <si>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</si>
  <si>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</si>
  <si>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</si>
  <si>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</si>
  <si>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</si>
  <si>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</si>
  <si>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</si>
  <si>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</si>
  <si>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</si>
  <si>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</si>
  <si>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</si>
  <si>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</si>
  <si>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</si>
  <si>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</si>
  <si>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</si>
  <si>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</si>
  <si>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</si>
  <si>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</si>
  <si>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</si>
  <si>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</si>
  <si>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</si>
  <si>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</si>
  <si>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</si>
  <si>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</si>
  <si>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</si>
  <si>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</si>
  <si>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</si>
  <si>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</si>
  <si>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</si>
  <si>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</si>
  <si>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</si>
  <si>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</si>
  <si>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</si>
  <si>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</si>
  <si>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</si>
  <si>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</si>
  <si>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</si>
  <si>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</si>
  <si>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</si>
  <si>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</si>
  <si>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</si>
  <si>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</si>
  <si>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</si>
  <si>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</si>
  <si>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</si>
  <si>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</si>
  <si>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</si>
  <si>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</si>
  <si>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</si>
  <si>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</si>
  <si>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</si>
  <si>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</si>
  <si>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</si>
  <si>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</si>
  <si>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</si>
  <si>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</si>
  <si>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</si>
  <si>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</si>
  <si>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</si>
  <si>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</si>
  <si>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</si>
  <si>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</si>
  <si>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</si>
  <si>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</si>
  <si>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</si>
  <si>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</si>
  <si>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</si>
  <si>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</si>
  <si>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</si>
  <si>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</si>
  <si>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</si>
  <si>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</si>
  <si>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</si>
  <si>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</si>
  <si>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</si>
  <si>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</si>
  <si>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</si>
  <si>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</si>
  <si>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</si>
  <si>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</si>
  <si>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</si>
  <si>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</si>
  <si>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</si>
  <si>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</si>
  <si>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</si>
  <si>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</si>
  <si>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</si>
  <si>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</si>
  <si>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</si>
  <si>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</si>
  <si>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</si>
  <si>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</si>
  <si>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</si>
  <si>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</si>
  <si>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</si>
  <si>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</si>
  <si>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</si>
  <si>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</si>
  <si>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</si>
  <si>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</si>
  <si>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</si>
  <si>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</si>
  <si>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</si>
  <si>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</si>
  <si>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</si>
  <si>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</si>
  <si>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</si>
  <si>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</si>
  <si>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</si>
  <si>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</si>
  <si>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</si>
  <si>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</si>
  <si>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</si>
  <si>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</si>
  <si>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</si>
  <si>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</si>
  <si>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</si>
  <si>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</si>
  <si>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</si>
  <si>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</si>
  <si>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</si>
  <si>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</si>
  <si>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</si>
  <si>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</si>
  <si>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</si>
  <si>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</si>
  <si>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</si>
  <si>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</si>
  <si>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</si>
  <si>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</si>
  <si>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</si>
  <si>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</si>
  <si>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</si>
  <si>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</si>
  <si>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</si>
  <si>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</si>
  <si>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</si>
  <si>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</si>
  <si>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</si>
  <si>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</si>
  <si>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</si>
  <si>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</si>
  <si>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</si>
  <si>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</si>
  <si>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</si>
  <si>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</si>
  <si>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</si>
  <si>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</si>
  <si>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</si>
  <si>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</si>
  <si>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</si>
  <si>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</si>
  <si>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</si>
  <si>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</si>
  <si>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</si>
  <si>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</si>
  <si>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</si>
  <si>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</si>
  <si>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</si>
  <si>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</si>
  <si>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</si>
  <si>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</si>
  <si>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</si>
  <si>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</si>
  <si>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</si>
  <si>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</si>
  <si>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</si>
  <si>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</si>
  <si>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</si>
  <si>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</si>
  <si>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</si>
  <si>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</si>
  <si>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</si>
  <si>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</si>
  <si>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</si>
  <si>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</si>
  <si>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</si>
  <si>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</si>
  <si>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</si>
  <si>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</si>
  <si>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</si>
  <si>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</si>
  <si>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</si>
  <si>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</si>
  <si>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</si>
  <si>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</si>
  <si>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</si>
  <si>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</si>
  <si>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</si>
  <si>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</si>
  <si>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</si>
  <si>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</si>
  <si>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</si>
  <si>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</si>
  <si>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</si>
  <si>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</si>
  <si>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</si>
  <si>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</si>
  <si>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</si>
  <si>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</si>
  <si>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</si>
  <si>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</si>
  <si>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</si>
  <si>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</si>
  <si>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</si>
  <si>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</si>
  <si>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</si>
  <si>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</si>
  <si>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</si>
  <si>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</si>
  <si>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</si>
  <si>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</si>
  <si>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</si>
  <si>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</si>
  <si>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</si>
  <si>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</si>
  <si>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</si>
  <si>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</si>
  <si>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</si>
  <si>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</si>
  <si>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</si>
  <si>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</si>
  <si>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</si>
  <si>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</si>
  <si>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</si>
  <si>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</si>
  <si>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</si>
  <si>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</si>
  <si>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</si>
  <si>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</si>
  <si>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</si>
  <si>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</si>
  <si>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</si>
  <si>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</si>
  <si>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</si>
  <si>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</si>
  <si>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</si>
  <si>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</si>
  <si>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</si>
  <si>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</si>
  <si>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</si>
  <si>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</si>
  <si>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</si>
  <si>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</si>
  <si>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</si>
  <si>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</si>
  <si>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</si>
  <si>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</si>
  <si>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</si>
  <si>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</si>
  <si>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</si>
  <si>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</si>
  <si>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</si>
  <si>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</si>
  <si>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</si>
  <si>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</si>
  <si>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</si>
  <si>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</si>
  <si>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</si>
  <si>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</si>
  <si>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</si>
  <si>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</si>
  <si>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</si>
  <si>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</si>
  <si>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</si>
  <si>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</si>
  <si>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</si>
  <si>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</si>
  <si>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</si>
  <si>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</si>
  <si>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</si>
  <si>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</si>
  <si>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</si>
  <si>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</si>
  <si>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</si>
  <si>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</si>
  <si>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</si>
  <si>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</si>
  <si>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</si>
  <si>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</si>
  <si>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</si>
  <si>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</si>
  <si>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</si>
  <si>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</si>
  <si>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</si>
  <si>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</si>
  <si>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</si>
  <si>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</si>
  <si>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</si>
  <si>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</si>
  <si>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</si>
  <si>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</si>
  <si>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</si>
  <si>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</si>
  <si>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</si>
  <si>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</si>
  <si>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</si>
  <si>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</si>
  <si>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</si>
  <si>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</si>
  <si>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</si>
  <si>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</si>
  <si>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</si>
  <si>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</si>
  <si>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</si>
  <si>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</si>
  <si>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</si>
  <si>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</si>
  <si>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</si>
  <si>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</si>
  <si>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</si>
  <si>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</si>
  <si>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</si>
  <si>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</si>
  <si>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</si>
  <si>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</si>
  <si>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</si>
  <si>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</si>
  <si>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</si>
  <si>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</si>
  <si>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</si>
  <si>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</si>
  <si>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</si>
  <si>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</si>
  <si>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</si>
  <si>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</si>
  <si>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</si>
  <si>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</si>
  <si>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</si>
  <si>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</si>
  <si>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</si>
  <si>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</si>
  <si>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</si>
  <si>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</si>
  <si>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</si>
  <si>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</si>
  <si>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</si>
  <si>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</si>
  <si>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</si>
  <si>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</si>
  <si>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</si>
  <si>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</si>
  <si>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</si>
  <si>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</si>
  <si>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</si>
  <si>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</si>
  <si>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</si>
  <si>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</si>
  <si>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</si>
  <si>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</si>
  <si>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</si>
  <si>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</si>
  <si>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</si>
  <si>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</si>
  <si>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</si>
  <si>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</si>
  <si>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</si>
  <si>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</si>
  <si>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</si>
  <si>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</si>
  <si>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</si>
  <si>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</si>
  <si>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</si>
  <si>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</si>
  <si>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</si>
  <si>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</si>
  <si>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</si>
  <si>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</si>
  <si>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</si>
  <si>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</si>
  <si>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</si>
  <si>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</si>
  <si>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</si>
  <si>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</si>
  <si>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</si>
  <si>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</si>
  <si>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</si>
  <si>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</si>
  <si>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</si>
  <si>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</si>
  <si>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</si>
  <si>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</si>
  <si>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</si>
  <si>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</si>
  <si>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</si>
  <si>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</si>
  <si>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</si>
  <si>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</si>
  <si>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</si>
  <si>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</si>
  <si>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</si>
  <si>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</si>
  <si>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</si>
  <si>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</si>
  <si>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</si>
  <si>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</si>
  <si>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</si>
  <si>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</si>
  <si>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</si>
  <si>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</si>
  <si>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</si>
  <si>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</si>
  <si>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</si>
  <si>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</si>
  <si>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</si>
  <si>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</si>
  <si>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</si>
  <si>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</si>
  <si>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</si>
  <si>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</si>
  <si>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</si>
  <si>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</si>
  <si>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</si>
  <si>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</si>
  <si>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</si>
  <si>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</si>
  <si>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</si>
  <si>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</si>
  <si>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</si>
  <si>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</si>
  <si>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</si>
  <si>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</si>
  <si>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</si>
  <si>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</si>
  <si>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</si>
  <si>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</si>
  <si>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</si>
  <si>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</si>
  <si>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</si>
  <si>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</si>
  <si>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</si>
  <si>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</si>
  <si>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</si>
  <si>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</si>
  <si>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</si>
  <si>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</si>
  <si>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</si>
  <si>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</si>
  <si>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</si>
  <si>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</si>
  <si>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</si>
  <si>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</si>
  <si>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</si>
  <si>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</si>
  <si>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</si>
  <si>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</si>
  <si>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</si>
  <si>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</si>
  <si>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</si>
  <si>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</si>
  <si>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</si>
  <si>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</si>
  <si>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</si>
  <si>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</si>
  <si>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</si>
  <si>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</si>
  <si>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</si>
  <si>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</si>
  <si>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</si>
  <si>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</si>
  <si>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</si>
  <si>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</si>
  <si>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</si>
  <si>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</si>
  <si>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</si>
  <si>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</si>
  <si>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</si>
  <si>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</si>
  <si>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</si>
  <si>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</si>
  <si>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</si>
  <si>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</si>
  <si>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</si>
  <si>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</si>
  <si>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</si>
  <si>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</si>
  <si>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</si>
  <si>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</si>
  <si>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</si>
  <si>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</si>
  <si>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</si>
  <si>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</si>
  <si>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</si>
  <si>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</si>
  <si>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</si>
  <si>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</si>
  <si>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</si>
  <si>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</si>
  <si>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</si>
  <si>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</si>
  <si>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</si>
  <si>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</si>
  <si>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</si>
  <si>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</si>
  <si>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</si>
  <si>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</si>
  <si>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</si>
  <si>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</si>
  <si>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</si>
  <si>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</si>
  <si>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</si>
  <si>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</si>
  <si>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</si>
  <si>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</si>
  <si>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</si>
  <si>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</si>
  <si>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</si>
  <si>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</si>
  <si>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</si>
  <si>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</si>
  <si>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</si>
  <si>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</si>
  <si>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</si>
  <si>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</si>
  <si>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</si>
  <si>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</si>
  <si>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</si>
  <si>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</si>
  <si>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</si>
  <si>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</si>
  <si>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</si>
  <si>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</si>
  <si>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</si>
  <si>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</si>
  <si>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</si>
  <si>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</si>
  <si>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</si>
  <si>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</si>
  <si>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</si>
  <si>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</si>
  <si>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</si>
  <si>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</si>
  <si>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</si>
  <si>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</si>
  <si>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</si>
  <si>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</si>
  <si>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</si>
  <si>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</si>
  <si>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</si>
  <si>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</si>
  <si>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</si>
  <si>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</si>
  <si>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</si>
  <si>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</si>
  <si>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</si>
  <si>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</si>
  <si>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</si>
  <si>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</si>
  <si>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</si>
  <si>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</si>
  <si>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</si>
  <si>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</si>
  <si>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</si>
  <si>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</si>
  <si>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</si>
  <si>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</si>
  <si>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</si>
  <si>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</si>
  <si>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</si>
  <si>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</si>
  <si>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</si>
  <si>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</si>
  <si>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</si>
  <si>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</si>
  <si>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</si>
  <si>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</si>
  <si>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</si>
  <si>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</si>
  <si>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</si>
  <si>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</si>
  <si>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</si>
  <si>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</si>
  <si>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</si>
  <si>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</si>
  <si>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</si>
  <si>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</si>
  <si>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</si>
  <si>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</si>
  <si>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</si>
  <si>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</si>
  <si>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</si>
  <si>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</si>
  <si>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</si>
  <si>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</si>
  <si>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</si>
  <si>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</si>
  <si>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</si>
  <si>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</si>
  <si>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</si>
  <si>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</si>
  <si>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</si>
  <si>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</si>
  <si>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</si>
  <si>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</si>
  <si>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</si>
  <si>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</si>
  <si>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</si>
  <si>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</si>
  <si>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</si>
  <si>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</si>
  <si>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</si>
  <si>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</si>
  <si>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</si>
  <si>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</si>
  <si>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</si>
  <si>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</si>
  <si>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</si>
  <si>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</si>
  <si>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</si>
  <si>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</si>
  <si>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</si>
  <si>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</si>
  <si>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</si>
  <si>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</si>
  <si>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</si>
  <si>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</si>
  <si>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</si>
  <si>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</si>
  <si>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</si>
  <si>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</si>
  <si>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</si>
  <si>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</si>
  <si>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</si>
  <si>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</si>
  <si>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</si>
  <si>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</si>
  <si>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</si>
  <si>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</si>
  <si>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</si>
  <si>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</si>
  <si>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</si>
  <si>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</si>
  <si>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</si>
  <si>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</si>
  <si>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</si>
  <si>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</si>
  <si>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</si>
  <si>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</si>
  <si>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</si>
  <si>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</si>
  <si>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</si>
  <si>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</si>
  <si>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</si>
  <si>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</si>
  <si>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</si>
  <si>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</si>
  <si>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</si>
  <si>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</si>
  <si>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</si>
  <si>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</si>
  <si>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</si>
  <si>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</si>
  <si>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</si>
  <si>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</si>
  <si>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</si>
  <si>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</si>
  <si>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</si>
  <si>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</si>
  <si>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</si>
  <si>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</si>
  <si>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</si>
  <si>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</si>
  <si>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</si>
  <si>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</si>
  <si>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</si>
  <si>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</si>
  <si>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</si>
  <si>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</si>
  <si>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</si>
  <si>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</si>
  <si>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</si>
  <si>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</si>
  <si>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</si>
  <si>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</si>
  <si>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</si>
  <si>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</si>
  <si>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</si>
  <si>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</si>
  <si>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</si>
  <si>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</si>
  <si>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</si>
  <si>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</si>
  <si>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</si>
  <si>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</si>
  <si>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</si>
  <si>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</si>
  <si>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</si>
  <si>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</si>
  <si>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</si>
  <si>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</si>
  <si>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</si>
  <si>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</si>
  <si>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</si>
  <si>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</si>
  <si>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</si>
  <si>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</si>
  <si>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</si>
  <si>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</si>
  <si>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</si>
  <si>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</si>
  <si>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</si>
  <si>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</si>
  <si>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</si>
  <si>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</si>
  <si>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</si>
  <si>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</si>
  <si>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</si>
  <si>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</si>
  <si>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</si>
  <si>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</si>
  <si>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</si>
  <si>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</si>
  <si>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</si>
  <si>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</si>
  <si>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</si>
  <si>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</si>
  <si>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</si>
  <si>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</si>
  <si>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</si>
  <si>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</si>
  <si>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</si>
  <si>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</si>
  <si>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</si>
  <si>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</si>
  <si>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</si>
  <si>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</si>
  <si>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</si>
  <si>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</si>
  <si>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</si>
  <si>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</si>
  <si>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</si>
  <si>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</si>
  <si>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</si>
  <si>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</si>
  <si>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</si>
  <si>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</si>
  <si>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</si>
  <si>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</si>
  <si>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</si>
  <si>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</si>
  <si>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</si>
  <si>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</si>
  <si>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</si>
  <si>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</si>
  <si>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</si>
  <si>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</si>
  <si>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</si>
  <si>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</si>
  <si>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</si>
  <si>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</si>
  <si>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</si>
  <si>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</si>
  <si>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</si>
  <si>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</si>
  <si>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</si>
  <si>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</si>
  <si>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</si>
  <si>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</si>
  <si>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</si>
  <si>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</si>
  <si>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</si>
  <si>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</si>
  <si>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</si>
  <si>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</si>
  <si>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</si>
  <si>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</si>
  <si>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</si>
  <si>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</si>
  <si>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</si>
  <si>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</si>
  <si>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</si>
  <si>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</si>
  <si>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</si>
  <si>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</si>
  <si>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</si>
  <si>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</si>
  <si>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</si>
  <si>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</si>
  <si>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</si>
  <si>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</si>
  <si>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</si>
  <si>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</si>
  <si>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</si>
  <si>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</si>
  <si>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</si>
  <si>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</si>
  <si>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</si>
  <si>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</si>
  <si>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</si>
  <si>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</si>
  <si>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</si>
  <si>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</si>
  <si>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</si>
  <si>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</si>
  <si>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</si>
  <si>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</si>
  <si>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</si>
  <si>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</si>
  <si>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</si>
  <si>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</si>
  <si>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</si>
  <si>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</si>
  <si>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</si>
  <si>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</si>
  <si>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</si>
  <si>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</si>
  <si>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</si>
  <si>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</si>
  <si>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</si>
  <si>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</si>
  <si>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</si>
  <si>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</si>
  <si>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</si>
  <si>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</si>
  <si>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</si>
  <si>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</si>
  <si>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</si>
  <si>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</si>
  <si>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</si>
  <si>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</si>
  <si>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</si>
  <si>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</si>
  <si>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</si>
  <si>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</si>
  <si>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</si>
  <si>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</si>
  <si>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</si>
  <si>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</si>
  <si>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</si>
  <si>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</si>
  <si>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</si>
  <si>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</si>
  <si>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</si>
  <si>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</si>
  <si>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</si>
  <si>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</si>
  <si>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</si>
  <si>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</si>
  <si>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</si>
  <si>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</si>
  <si>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</si>
  <si>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</si>
  <si>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</si>
  <si>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</si>
  <si>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</si>
  <si>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</si>
  <si>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</si>
  <si>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</si>
  <si>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</si>
  <si>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</si>
  <si>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</si>
  <si>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</si>
  <si>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</si>
  <si>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</si>
  <si>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</si>
  <si>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</si>
  <si>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</si>
  <si>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</si>
  <si>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</si>
  <si>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</si>
  <si>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</si>
  <si>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</si>
  <si>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</si>
  <si>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</si>
  <si>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</si>
  <si>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</si>
  <si>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</si>
  <si>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</si>
  <si>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</si>
  <si>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</si>
  <si>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</si>
  <si>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</si>
  <si>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</si>
  <si>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</si>
  <si>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</si>
  <si>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</si>
  <si>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</si>
  <si>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</si>
  <si>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</si>
  <si>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</si>
  <si>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</si>
  <si>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</si>
  <si>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</si>
  <si>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</si>
  <si>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</si>
  <si>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</si>
  <si>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</si>
  <si>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</si>
  <si>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</si>
  <si>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</si>
  <si>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</si>
  <si>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</si>
  <si>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</si>
  <si>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</si>
  <si>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</si>
  <si>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</si>
  <si>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</si>
  <si>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</si>
  <si>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</si>
  <si>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</si>
  <si>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</si>
  <si>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</si>
  <si>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</si>
  <si>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</si>
  <si>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</si>
  <si>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</si>
  <si>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</si>
  <si>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</si>
  <si>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</si>
  <si>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</si>
  <si>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</si>
  <si>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</si>
  <si>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</si>
  <si>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</si>
  <si>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</si>
  <si>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</si>
  <si>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</si>
  <si>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</si>
  <si>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</si>
  <si>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</si>
  <si>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</si>
  <si>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</si>
  <si>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</si>
  <si>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</si>
  <si>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</si>
  <si>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</si>
  <si>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</si>
  <si>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</si>
  <si>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</si>
  <si>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</si>
  <si>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</si>
  <si>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</si>
  <si>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</si>
  <si>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</si>
  <si>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</si>
  <si>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</si>
  <si>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</si>
  <si>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</si>
  <si>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</si>
  <si>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</si>
  <si>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</si>
  <si>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</si>
  <si>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</si>
  <si>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</si>
  <si>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</si>
  <si>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</si>
  <si>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</si>
  <si>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</si>
  <si>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</si>
  <si>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</si>
  <si>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</si>
  <si>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</si>
  <si>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</si>
  <si>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</si>
  <si>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</si>
  <si>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</si>
  <si>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</si>
  <si>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</si>
  <si>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</si>
  <si>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</si>
  <si>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</si>
  <si>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</si>
  <si>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</si>
  <si>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</si>
  <si>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</si>
  <si>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</si>
  <si>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</si>
  <si>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</si>
  <si>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</si>
  <si>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</si>
  <si>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</si>
  <si>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</si>
  <si>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</si>
  <si>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</si>
  <si>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</si>
  <si>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</si>
  <si>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</si>
  <si>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</si>
  <si>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</si>
  <si>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</si>
  <si>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</si>
  <si>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</si>
  <si>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</si>
  <si>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</si>
  <si>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</si>
  <si>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</si>
  <si>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</si>
  <si>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</si>
  <si>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</si>
  <si>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</si>
  <si>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</si>
  <si>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</si>
  <si>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</si>
  <si>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</si>
  <si>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</si>
  <si>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</si>
  <si>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</si>
  <si>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</si>
  <si>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</si>
  <si>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</si>
  <si>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</si>
  <si>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</si>
  <si>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</si>
  <si>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</si>
  <si>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</si>
  <si>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</si>
  <si>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</si>
  <si>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</si>
  <si>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</si>
  <si>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</si>
  <si>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</si>
  <si>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</si>
  <si>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</si>
  <si>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</si>
  <si>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</si>
  <si>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</si>
  <si>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</si>
  <si>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</si>
  <si>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</si>
  <si>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</si>
  <si>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</si>
  <si>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</si>
  <si>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</si>
  <si>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</si>
  <si>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</si>
  <si>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</si>
  <si>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</si>
  <si>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</si>
  <si>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</si>
  <si>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</si>
  <si>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</si>
  <si>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</si>
  <si>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</si>
  <si>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</si>
  <si>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</si>
  <si>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</si>
  <si>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</si>
  <si>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</si>
  <si>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</si>
  <si>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</si>
  <si>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</si>
  <si>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</si>
  <si>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</si>
  <si>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</si>
  <si>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</si>
  <si>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</si>
  <si>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</si>
  <si>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</si>
  <si>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</si>
  <si>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</si>
  <si>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</si>
  <si>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</si>
  <si>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</si>
  <si>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</si>
  <si>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</si>
  <si>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</si>
  <si>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</si>
  <si>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</si>
  <si>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</si>
  <si>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</si>
  <si>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</si>
  <si>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</si>
  <si>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</si>
  <si>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</si>
  <si>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</si>
  <si>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</si>
  <si>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</si>
  <si>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</si>
  <si>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</si>
  <si>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</si>
  <si>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</si>
  <si>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</si>
  <si>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</si>
  <si>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</si>
  <si>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</si>
  <si>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</si>
  <si>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</si>
  <si>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</si>
  <si>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</si>
  <si>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</si>
  <si>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</si>
  <si>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</si>
  <si>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</si>
  <si>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</si>
  <si>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</si>
  <si>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</si>
  <si>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</si>
  <si>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</si>
  <si>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</si>
  <si>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</si>
  <si>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</si>
  <si>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</si>
  <si>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</si>
  <si>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</si>
  <si>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</si>
  <si>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</si>
  <si>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</si>
  <si>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</si>
  <si>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</si>
  <si>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</si>
  <si>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</si>
  <si>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</si>
  <si>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</si>
  <si>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</si>
  <si>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</si>
  <si>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</si>
  <si>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</si>
  <si>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</si>
  <si>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</si>
  <si>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</si>
  <si>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</si>
  <si>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</si>
  <si>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</si>
  <si>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</si>
  <si>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</si>
  <si>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</si>
  <si>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</si>
  <si>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</si>
  <si>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</si>
  <si>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</si>
  <si>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</si>
  <si>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</si>
  <si>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</si>
  <si>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</si>
  <si>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</si>
  <si>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</si>
  <si>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</si>
  <si>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</si>
  <si>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</si>
  <si>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</si>
  <si>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</si>
  <si>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</si>
  <si>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</si>
  <si>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</si>
  <si>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</si>
  <si>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</si>
  <si>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</si>
  <si>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</si>
  <si>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</si>
  <si>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</si>
  <si>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</si>
  <si>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</si>
  <si>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</si>
  <si>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</si>
  <si>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</si>
  <si>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</si>
  <si>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</si>
  <si>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</si>
  <si>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</si>
  <si>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</si>
  <si>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</si>
  <si>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</si>
  <si>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</si>
  <si>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</si>
  <si>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</si>
  <si>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</si>
  <si>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</si>
  <si>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</si>
  <si>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</si>
  <si>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</si>
  <si>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</si>
  <si>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</si>
  <si>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</si>
  <si>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</si>
  <si>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</si>
  <si>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</si>
  <si>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</si>
  <si>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</si>
  <si>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</si>
  <si>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</si>
  <si>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</si>
  <si>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</si>
  <si>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</si>
  <si>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</si>
  <si>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</si>
  <si>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</si>
  <si>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</si>
  <si>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</si>
  <si>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</si>
  <si>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</si>
  <si>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</si>
  <si>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</si>
  <si>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</si>
  <si>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</si>
  <si>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</si>
  <si>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</si>
  <si>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</si>
  <si>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</si>
  <si>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</si>
  <si>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</si>
  <si>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</si>
  <si>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</si>
  <si>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</si>
  <si>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</si>
  <si>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</si>
  <si>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</si>
  <si>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</si>
  <si>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</si>
  <si>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</si>
  <si>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</si>
  <si>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</si>
  <si>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</si>
  <si>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</si>
  <si>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</si>
  <si>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</si>
  <si>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</si>
  <si>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</si>
  <si>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</si>
  <si>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</si>
  <si>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</si>
  <si>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</si>
  <si>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</si>
  <si>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</si>
  <si>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</si>
  <si>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</si>
  <si>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</si>
  <si>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</si>
  <si>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</si>
  <si>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</si>
  <si>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</si>
  <si>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</si>
  <si>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</si>
  <si>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</si>
  <si>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</si>
  <si>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</si>
  <si>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</si>
  <si>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</si>
  <si>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</si>
  <si>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</si>
  <si>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</si>
  <si>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</si>
  <si>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</si>
  <si>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</si>
  <si>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</si>
  <si>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</si>
  <si>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</si>
  <si>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</si>
  <si>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</si>
  <si>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</si>
  <si>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</si>
  <si>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</si>
  <si>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</si>
  <si>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</si>
  <si>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</si>
  <si>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</si>
  <si>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</si>
  <si>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</si>
  <si>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</si>
  <si>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</si>
  <si>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</si>
  <si>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</si>
  <si>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</si>
  <si>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</si>
  <si>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</si>
  <si>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</si>
  <si>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</si>
  <si>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</si>
  <si>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</si>
  <si>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</si>
  <si>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</si>
  <si>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</si>
  <si>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</si>
  <si>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</si>
  <si>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</si>
  <si>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</si>
  <si>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</si>
  <si>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</si>
  <si>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</si>
  <si>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</si>
  <si>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</si>
  <si>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</si>
  <si>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</si>
  <si>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</si>
  <si>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</si>
  <si>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</si>
  <si>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</si>
  <si>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</si>
  <si>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</si>
  <si>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</si>
  <si>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</si>
  <si>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</si>
  <si>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</si>
  <si>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</si>
  <si>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</si>
  <si>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</si>
  <si>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</si>
  <si>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</si>
  <si>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</si>
  <si>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</si>
  <si>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</si>
  <si>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</si>
  <si>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</si>
  <si>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</si>
  <si>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</si>
  <si>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</si>
  <si>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</si>
  <si>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</si>
  <si>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</si>
  <si>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</si>
  <si>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</si>
  <si>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</si>
  <si>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</si>
  <si>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</si>
  <si>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</si>
  <si>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</si>
  <si>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</si>
  <si>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</si>
  <si>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</si>
  <si>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</si>
  <si>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</si>
  <si>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</si>
  <si>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</si>
  <si>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</si>
  <si>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</si>
  <si>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</si>
  <si>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</si>
  <si>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</si>
  <si>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</si>
  <si>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</si>
  <si>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</si>
  <si>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</si>
  <si>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</si>
  <si>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</si>
  <si>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</si>
  <si>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</si>
  <si>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</si>
  <si>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</si>
  <si>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</si>
  <si>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</si>
  <si>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</si>
  <si>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</si>
  <si>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</si>
  <si>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</si>
  <si>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</si>
  <si>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</si>
  <si>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</si>
  <si>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</si>
  <si>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</si>
  <si>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</si>
  <si>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</si>
  <si>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</si>
  <si>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</si>
  <si>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</si>
  <si>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</si>
  <si>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</si>
  <si>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</si>
  <si>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</si>
  <si>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</si>
  <si>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</si>
  <si>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</si>
  <si>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</si>
  <si>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</si>
  <si>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</si>
  <si>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</si>
  <si>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</si>
  <si>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</si>
  <si>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</si>
  <si>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</si>
  <si>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</si>
  <si>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</si>
  <si>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</si>
  <si>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</si>
  <si>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</si>
  <si>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</si>
  <si>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</si>
  <si>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</si>
  <si>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</si>
  <si>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</si>
  <si>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</si>
  <si>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</si>
  <si>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</si>
  <si>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</si>
  <si>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</si>
  <si>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</si>
  <si>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</si>
  <si>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</si>
  <si>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</si>
  <si>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</si>
  <si>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</si>
  <si>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</si>
  <si>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</si>
  <si>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</si>
  <si>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</si>
  <si>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</si>
  <si>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</si>
  <si>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</si>
  <si>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</si>
  <si>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</si>
  <si>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</si>
  <si>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</si>
  <si>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</si>
  <si>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</si>
  <si>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</si>
  <si>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</si>
  <si>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</si>
  <si>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</si>
  <si>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</si>
  <si>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</si>
  <si>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</si>
  <si>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</si>
  <si>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</si>
  <si>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</si>
  <si>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</si>
  <si>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</si>
  <si>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</si>
  <si>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</si>
  <si>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</si>
  <si>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</si>
  <si>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</si>
  <si>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</si>
  <si>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</si>
  <si>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</si>
  <si>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</si>
  <si>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</si>
  <si>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</si>
  <si>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</si>
  <si>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</si>
  <si>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</si>
  <si>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</si>
  <si>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</si>
  <si>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</si>
  <si>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</si>
  <si>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</si>
  <si>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</si>
  <si>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</si>
  <si>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</si>
  <si>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</si>
  <si>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</si>
  <si>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</si>
  <si>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</si>
  <si>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</si>
  <si>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</si>
  <si>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</si>
  <si>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</si>
  <si>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</si>
  <si>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</si>
  <si>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</si>
  <si>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</si>
  <si>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</si>
  <si>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</si>
  <si>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</si>
  <si>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</si>
  <si>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</si>
  <si>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</si>
  <si>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</si>
  <si>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</si>
  <si>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</si>
  <si>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</si>
  <si>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</si>
  <si>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</si>
  <si>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</si>
  <si>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</si>
  <si>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</si>
  <si>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</si>
  <si>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</si>
  <si>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</si>
  <si>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</si>
  <si>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</si>
  <si>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</si>
  <si>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</si>
  <si>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</si>
  <si>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</si>
  <si>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</si>
  <si>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</si>
  <si>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</si>
  <si>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</si>
  <si>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</si>
  <si>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</si>
  <si>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</si>
  <si>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</si>
  <si>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</si>
  <si>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</si>
  <si>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</si>
  <si>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</si>
  <si>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</si>
  <si>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</si>
  <si>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</si>
  <si>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</si>
  <si>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</si>
  <si>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</si>
  <si>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</si>
  <si>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</si>
  <si>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</si>
  <si>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</si>
  <si>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</si>
  <si>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</si>
  <si>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</si>
  <si>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</si>
  <si>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</si>
  <si>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</si>
  <si>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</si>
  <si>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</si>
  <si>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</si>
  <si>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</si>
  <si>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</si>
  <si>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</si>
  <si>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</si>
  <si>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</si>
  <si>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</si>
  <si>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</si>
  <si>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</si>
  <si>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</si>
  <si>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</si>
  <si>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</si>
  <si>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</si>
  <si>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</si>
  <si>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</si>
  <si>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</si>
  <si>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</si>
  <si>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</si>
  <si>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</si>
  <si>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</si>
  <si>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</si>
  <si>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</si>
  <si>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</si>
  <si>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</si>
  <si>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</si>
  <si>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</si>
  <si>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</si>
  <si>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</si>
  <si>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</si>
  <si>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</si>
  <si>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</si>
  <si>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</si>
  <si>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</si>
  <si>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</si>
  <si>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</si>
  <si>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</si>
  <si>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</si>
  <si>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</si>
  <si>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</si>
  <si>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</si>
  <si>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</si>
  <si>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</si>
  <si>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</si>
  <si>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</si>
  <si>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</si>
  <si>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</si>
  <si>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</si>
  <si>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</si>
  <si>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</si>
  <si>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</si>
  <si>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</si>
  <si>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</si>
  <si>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</si>
  <si>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</si>
  <si>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</si>
  <si>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</si>
  <si>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</si>
  <si>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</si>
  <si>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</si>
  <si>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</si>
  <si>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</si>
  <si>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</si>
  <si>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</si>
  <si>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</si>
  <si>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</si>
  <si>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</si>
  <si>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</si>
  <si>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</si>
  <si>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</si>
  <si>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</si>
  <si>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</si>
  <si>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</si>
  <si>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</si>
  <si>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</si>
  <si>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</si>
  <si>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</si>
  <si>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</si>
  <si>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</si>
  <si>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</si>
  <si>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</si>
  <si>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</si>
  <si>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</si>
  <si>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</si>
  <si>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</si>
  <si>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</si>
  <si>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</si>
  <si>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</si>
  <si>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</si>
  <si>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</si>
  <si>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</si>
  <si>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</si>
  <si>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</si>
  <si>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</si>
  <si>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</si>
  <si>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</si>
  <si>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</si>
  <si>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</si>
  <si>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</si>
  <si>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</si>
  <si>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</si>
  <si>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</si>
  <si>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</si>
  <si>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</si>
  <si>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</si>
  <si>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</si>
  <si>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</si>
  <si>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</si>
  <si>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</si>
  <si>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</si>
  <si>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</si>
  <si>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</si>
  <si>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</si>
  <si>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</si>
  <si>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</si>
  <si>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</si>
  <si>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</si>
  <si>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</si>
  <si>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</si>
  <si>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</si>
  <si>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</si>
  <si>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</si>
  <si>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</si>
  <si>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</si>
  <si>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</si>
  <si>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</si>
  <si>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</si>
  <si>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</si>
  <si>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</si>
  <si>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</si>
  <si>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</si>
  <si>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</si>
  <si>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</si>
  <si>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</si>
  <si>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</si>
  <si>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</si>
  <si>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</si>
  <si>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</si>
  <si>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</si>
  <si>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</si>
  <si>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</si>
  <si>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</si>
  <si>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</si>
  <si>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</si>
  <si>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</si>
  <si>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</si>
  <si>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</si>
  <si>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</si>
  <si>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</si>
  <si>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</si>
  <si>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</si>
  <si>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</si>
  <si>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</si>
  <si>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</si>
  <si>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</si>
  <si>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</si>
  <si>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</si>
  <si>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</si>
  <si>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</si>
  <si>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</si>
  <si>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</si>
  <si>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</si>
  <si>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</si>
  <si>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</si>
  <si>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</si>
  <si>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</si>
  <si>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</si>
  <si>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</si>
  <si>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</si>
  <si>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</si>
  <si>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</si>
  <si>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</si>
  <si>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</si>
  <si>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</si>
  <si>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</si>
  <si>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</si>
  <si>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</si>
  <si>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</si>
  <si>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</si>
  <si>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</si>
  <si>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</si>
  <si>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</si>
  <si>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</si>
  <si>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</si>
  <si>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</si>
  <si>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</si>
  <si>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</si>
  <si>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</si>
  <si>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</si>
  <si>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</si>
  <si>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</si>
  <si>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</si>
  <si>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</si>
  <si>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</si>
  <si>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</si>
  <si>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</si>
  <si>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</si>
  <si>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</si>
  <si>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</si>
  <si>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</si>
  <si>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</si>
  <si>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</si>
  <si>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</si>
  <si>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</si>
  <si>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</si>
  <si>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</si>
  <si>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</si>
  <si>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</si>
  <si>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</si>
  <si>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</si>
  <si>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</si>
  <si>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</si>
  <si>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</si>
  <si>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</si>
  <si>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</si>
  <si>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</si>
  <si>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</si>
  <si>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</si>
  <si>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</si>
  <si>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</si>
  <si>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</si>
  <si>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</si>
  <si>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</si>
  <si>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</si>
  <si>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</si>
  <si>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</si>
  <si>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</si>
  <si>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</si>
  <si>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</si>
  <si>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</si>
  <si>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</si>
  <si>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</si>
  <si>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</si>
  <si>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</si>
  <si>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</si>
  <si>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</si>
  <si>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</si>
  <si>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</si>
  <si>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</si>
  <si>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</si>
  <si>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</si>
  <si>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</si>
  <si>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</si>
  <si>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</si>
  <si>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</si>
  <si>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</si>
  <si>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</si>
  <si>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</si>
  <si>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</si>
  <si>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</si>
  <si>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</si>
  <si>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</si>
  <si>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</si>
  <si>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</si>
  <si>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</si>
  <si>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</si>
  <si>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</si>
  <si>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</si>
  <si>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</si>
  <si>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</si>
  <si>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</si>
  <si>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</si>
  <si>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</si>
  <si>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</si>
  <si>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</si>
  <si>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</si>
  <si>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</si>
  <si>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</si>
  <si>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</si>
  <si>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</si>
  <si>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</si>
  <si>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</si>
  <si>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</si>
  <si>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</si>
  <si>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</si>
  <si>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</si>
  <si>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</si>
  <si>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</si>
  <si>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</si>
  <si>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</si>
  <si>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</si>
  <si>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</si>
  <si>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</si>
  <si>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</si>
  <si>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</si>
  <si>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</si>
  <si>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</si>
  <si>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</si>
  <si>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</si>
  <si>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</si>
  <si>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</si>
  <si>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</si>
  <si>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</si>
  <si>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</si>
  <si>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</si>
  <si>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</si>
  <si>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</si>
  <si>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</si>
  <si>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</si>
  <si>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</si>
  <si>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</si>
  <si>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</si>
  <si>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</si>
  <si>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</si>
  <si>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</si>
  <si>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</si>
  <si>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</si>
  <si>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</si>
  <si>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</si>
  <si>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</si>
  <si>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</si>
  <si>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</si>
  <si>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</si>
  <si>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</si>
  <si>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</si>
  <si>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</si>
  <si>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</si>
  <si>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</si>
  <si>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</si>
  <si>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</si>
  <si>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</si>
  <si>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</si>
  <si>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</si>
  <si>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</si>
  <si>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</si>
  <si>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</si>
  <si>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</si>
  <si>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</si>
  <si>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</si>
  <si>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</si>
  <si>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</si>
  <si>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</si>
  <si>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</si>
  <si>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</si>
  <si>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</si>
  <si>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</si>
  <si>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</si>
  <si>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</si>
  <si>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</si>
  <si>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</si>
  <si>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</si>
  <si>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</si>
  <si>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</si>
  <si>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</si>
  <si>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</si>
  <si>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</si>
  <si>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</si>
  <si>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</si>
  <si>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</si>
  <si>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</si>
  <si>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</si>
  <si>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</si>
  <si>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</si>
  <si>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</si>
  <si>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</si>
  <si>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</si>
  <si>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</si>
  <si>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</si>
  <si>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</si>
  <si>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</si>
  <si>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</si>
  <si>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</si>
  <si>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</si>
  <si>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</si>
  <si>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</si>
  <si>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</si>
  <si>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</si>
  <si>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</si>
  <si>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</si>
  <si>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</si>
  <si>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</si>
  <si>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</si>
  <si>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</si>
  <si>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</si>
  <si>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</si>
  <si>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</si>
  <si>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</si>
  <si>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</si>
  <si>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</si>
  <si>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</si>
  <si>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</si>
  <si>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</si>
  <si>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</si>
  <si>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</si>
  <si>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</si>
  <si>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</si>
  <si>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</si>
  <si>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</si>
  <si>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</si>
  <si>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</si>
  <si>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</si>
  <si>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</si>
  <si>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</si>
  <si>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</si>
  <si>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</si>
  <si>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</si>
  <si>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</si>
  <si>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</si>
  <si>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</si>
  <si>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</si>
  <si>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</si>
  <si>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</si>
  <si>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</si>
  <si>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</si>
  <si>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</si>
  <si>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</si>
  <si>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</si>
  <si>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</si>
  <si>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</si>
  <si>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</si>
  <si>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</si>
  <si>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</si>
  <si>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</si>
  <si>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</si>
  <si>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</si>
  <si>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</si>
  <si>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</si>
  <si>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</si>
  <si>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</si>
  <si>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</si>
  <si>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</si>
  <si>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</si>
  <si>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</si>
  <si>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</si>
  <si>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</si>
  <si>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</si>
  <si>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</si>
  <si>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</si>
  <si>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</si>
  <si>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</si>
  <si>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</si>
  <si>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</si>
  <si>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</si>
  <si>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</si>
  <si>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</si>
  <si>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</si>
  <si>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</si>
  <si>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</si>
  <si>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</si>
  <si>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</si>
  <si>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</si>
  <si>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</si>
  <si>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</si>
  <si>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</si>
  <si>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</si>
  <si>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</si>
  <si>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</si>
  <si>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</si>
  <si>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</si>
  <si>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</si>
  <si>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</si>
  <si>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</si>
  <si>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</si>
  <si>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</si>
  <si>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</si>
  <si>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</si>
  <si>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</si>
  <si>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</si>
  <si>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</si>
  <si>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</si>
  <si>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</si>
  <si>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</si>
  <si>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</si>
  <si>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</si>
  <si>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</si>
  <si>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</si>
  <si>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</si>
  <si>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</si>
  <si>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</si>
  <si>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</si>
  <si>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</si>
  <si>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</si>
  <si>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</si>
  <si>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</si>
  <si>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</si>
  <si>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</si>
  <si>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</si>
  <si>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</si>
  <si>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</si>
  <si>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</si>
  <si>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</si>
  <si>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</si>
  <si>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</si>
  <si>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</si>
  <si>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</si>
  <si>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</si>
  <si>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</si>
  <si>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</si>
  <si>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</si>
  <si>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</si>
  <si>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</si>
  <si>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</si>
  <si>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</si>
  <si>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</si>
  <si>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</si>
  <si>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</si>
  <si>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</si>
  <si>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</si>
  <si>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</si>
  <si>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</si>
  <si>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</si>
  <si>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</si>
  <si>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</si>
  <si>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</si>
  <si>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</si>
  <si>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</si>
  <si>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</si>
  <si>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</si>
  <si>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</si>
  <si>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</si>
  <si>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</si>
  <si>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</si>
  <si>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</si>
  <si>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</si>
  <si>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</si>
  <si>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</si>
  <si>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</si>
  <si>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</si>
  <si>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</si>
  <si>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</si>
  <si>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</si>
  <si>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</si>
  <si>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</si>
  <si>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</si>
  <si>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</si>
  <si>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</si>
  <si>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</si>
  <si>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</si>
  <si>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</si>
  <si>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</si>
  <si>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</si>
  <si>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</si>
  <si>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</si>
  <si>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</si>
  <si>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</si>
  <si>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</si>
  <si>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</si>
  <si>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</si>
  <si>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</si>
  <si>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</si>
  <si>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</si>
  <si>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</si>
  <si>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</si>
  <si>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</si>
  <si>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</si>
  <si>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</si>
  <si>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</si>
  <si>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</si>
  <si>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</si>
  <si>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</si>
  <si>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</si>
  <si>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</si>
  <si>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</si>
  <si>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</si>
  <si>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</si>
  <si>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</si>
  <si>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</si>
  <si>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</si>
  <si>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</si>
  <si>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</si>
  <si>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</si>
  <si>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</si>
  <si>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</si>
  <si>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</si>
  <si>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</si>
  <si>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</si>
  <si>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</si>
  <si>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</si>
  <si>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</si>
  <si>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</si>
  <si>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</si>
  <si>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</si>
  <si>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</si>
  <si>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</si>
  <si>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</si>
  <si>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</si>
  <si>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</si>
  <si>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</si>
  <si>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</si>
  <si>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</si>
  <si>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</si>
  <si>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</si>
  <si>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</si>
  <si>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</si>
  <si>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</si>
  <si>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</si>
  <si>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</si>
  <si>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</si>
  <si>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</si>
  <si>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</si>
  <si>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</si>
  <si>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</si>
  <si>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</si>
  <si>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</si>
  <si>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</si>
  <si>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</si>
  <si>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</si>
  <si>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</si>
  <si>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</si>
  <si>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</si>
  <si>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</si>
  <si>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</si>
  <si>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</si>
  <si>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</si>
  <si>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</si>
  <si>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</si>
  <si>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</si>
  <si>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</si>
  <si>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</si>
  <si>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</si>
  <si>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</si>
  <si>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</si>
  <si>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</si>
  <si>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</si>
  <si>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</si>
  <si>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</si>
  <si>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</si>
  <si>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</si>
  <si>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</si>
  <si>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</si>
  <si>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</si>
  <si>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</si>
  <si>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</si>
  <si>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</si>
  <si>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</si>
  <si>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</si>
  <si>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</si>
  <si>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</si>
  <si>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</si>
  <si>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</si>
  <si>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</si>
  <si>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</si>
  <si>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</si>
  <si>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</si>
  <si>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</si>
  <si>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</si>
  <si>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</si>
  <si>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</si>
  <si>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</si>
  <si>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</si>
  <si>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</si>
  <si>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</si>
  <si>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</si>
  <si>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</si>
  <si>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</si>
  <si>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</si>
  <si>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</si>
  <si>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</si>
  <si>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</si>
  <si>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</si>
  <si>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</si>
  <si>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</si>
  <si>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</si>
  <si>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</si>
  <si>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</si>
  <si>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</si>
  <si>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</si>
  <si>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</si>
  <si>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</si>
  <si>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</si>
  <si>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</si>
  <si>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</si>
  <si>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</si>
  <si>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</si>
  <si>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</si>
  <si>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</si>
  <si>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</si>
  <si>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</si>
  <si>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</si>
  <si>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</si>
  <si>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</si>
  <si>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</si>
  <si>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</si>
  <si>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</si>
  <si>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</si>
  <si>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</si>
  <si>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</si>
  <si>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</si>
  <si>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</si>
  <si>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</si>
  <si>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</si>
  <si>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</si>
  <si>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</si>
  <si>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</si>
  <si>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</si>
  <si>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</si>
  <si>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</si>
  <si>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</si>
  <si>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</si>
  <si>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</si>
  <si>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</si>
  <si>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</si>
  <si>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</si>
  <si>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</si>
  <si>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</si>
  <si>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</si>
  <si>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</si>
  <si>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</si>
  <si>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</si>
  <si>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</si>
  <si>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</si>
  <si>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</si>
  <si>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</si>
  <si>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</si>
  <si>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</si>
  <si>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</si>
  <si>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</si>
  <si>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</si>
  <si>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</si>
  <si>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</si>
  <si>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</si>
  <si>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</si>
  <si>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</si>
  <si>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</si>
  <si>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</si>
  <si>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</si>
  <si>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</si>
  <si>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</si>
  <si>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</si>
  <si>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</si>
  <si>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</si>
  <si>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</si>
  <si>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</si>
  <si>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</si>
  <si>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</si>
  <si>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</si>
  <si>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</si>
  <si>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</si>
  <si>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</si>
  <si>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</si>
  <si>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</si>
  <si>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</si>
  <si>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</si>
  <si>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</si>
  <si>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</si>
  <si>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</si>
  <si>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</si>
  <si>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</si>
  <si>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</si>
  <si>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</si>
  <si>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</si>
  <si>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</si>
  <si>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</si>
  <si>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</si>
  <si>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</si>
  <si>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</si>
  <si>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</si>
  <si>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</si>
  <si>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</si>
  <si>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</si>
  <si>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</si>
  <si>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</si>
  <si>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</si>
  <si>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</si>
  <si>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</si>
  <si>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</si>
  <si>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</si>
  <si>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</si>
  <si>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</si>
  <si>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</si>
  <si>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</si>
  <si>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</si>
  <si>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</si>
  <si>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</si>
  <si>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</si>
  <si>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</si>
  <si>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</si>
  <si>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</si>
  <si>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</si>
  <si>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</si>
  <si>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</si>
  <si>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</si>
  <si>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</si>
  <si>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</si>
  <si>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</si>
  <si>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</si>
  <si>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</si>
  <si>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</si>
  <si>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</si>
  <si>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</si>
  <si>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</si>
  <si>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</si>
  <si>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</si>
  <si>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</si>
  <si>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</si>
  <si>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</si>
  <si>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</si>
  <si>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</si>
  <si>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</si>
  <si>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</si>
  <si>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</si>
  <si>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</si>
  <si>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</si>
  <si>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</si>
  <si>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</si>
  <si>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</si>
  <si>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</si>
  <si>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</si>
  <si>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</si>
  <si>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</si>
  <si>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</si>
  <si>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</si>
  <si>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</si>
  <si>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</si>
  <si>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</si>
  <si>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</si>
  <si>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</si>
  <si>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</si>
  <si>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</si>
  <si>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</si>
  <si>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</si>
  <si>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</si>
  <si>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</si>
  <si>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</si>
  <si>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</si>
  <si>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</si>
  <si>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</si>
  <si>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</si>
  <si>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</si>
  <si>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</si>
  <si>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</si>
  <si>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</si>
  <si>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</si>
  <si>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</si>
  <si>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</si>
  <si>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</si>
  <si>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</si>
  <si>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</si>
  <si>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</si>
  <si>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</si>
  <si>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</si>
  <si>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</si>
  <si>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</si>
  <si>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</si>
  <si>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</si>
  <si>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</si>
  <si>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</si>
  <si>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</si>
  <si>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</si>
  <si>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</si>
  <si>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</si>
  <si>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</si>
  <si>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</si>
  <si>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</si>
  <si>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</si>
  <si>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</si>
  <si>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</si>
  <si>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</si>
  <si>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</si>
  <si>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</si>
  <si>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</si>
  <si>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</si>
  <si>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</si>
  <si>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</si>
  <si>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</si>
  <si>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</si>
  <si>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</si>
  <si>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</si>
  <si>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</si>
  <si>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</si>
  <si>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</si>
  <si>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</si>
  <si>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</si>
  <si>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</si>
  <si>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</si>
  <si>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</si>
  <si>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</si>
  <si>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</si>
  <si>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</si>
  <si>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</si>
  <si>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</si>
  <si>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</si>
  <si>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</si>
  <si>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</si>
  <si>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</si>
  <si>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</si>
  <si>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</si>
  <si>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</si>
  <si>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</si>
  <si>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</si>
  <si>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</si>
  <si>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</si>
  <si>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</si>
  <si>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</si>
  <si>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</si>
  <si>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</si>
  <si>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</si>
  <si>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</si>
  <si>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</si>
  <si>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</si>
  <si>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</si>
  <si>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</si>
  <si>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</si>
  <si>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</si>
  <si>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</si>
  <si>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</si>
  <si>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</si>
  <si>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</si>
  <si>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</si>
  <si>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</si>
  <si>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</si>
  <si>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</si>
  <si>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</si>
  <si>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</si>
  <si>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</si>
  <si>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</si>
  <si>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</si>
  <si>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</si>
  <si>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</si>
  <si>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</si>
  <si>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</si>
  <si>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</si>
  <si>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</si>
  <si>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</si>
  <si>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</si>
  <si>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</si>
  <si>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</si>
  <si>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</si>
  <si>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</si>
  <si>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</si>
  <si>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</si>
  <si>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</si>
  <si>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</si>
  <si>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</si>
  <si>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</si>
  <si>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</si>
  <si>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</si>
  <si>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</si>
  <si>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</si>
  <si>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</si>
  <si>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</si>
  <si>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</si>
  <si>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</si>
  <si>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</si>
  <si>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</si>
  <si>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</si>
  <si>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</si>
  <si>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</si>
  <si>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</si>
  <si>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</si>
  <si>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</si>
  <si>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</si>
  <si>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</si>
  <si>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</si>
  <si>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</si>
  <si>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</si>
  <si>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</si>
  <si>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</si>
  <si>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</si>
  <si>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</si>
  <si>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</si>
  <si>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</si>
  <si>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</si>
  <si>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</si>
  <si>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</si>
  <si>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</si>
  <si>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</si>
  <si>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</si>
  <si>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</si>
  <si>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</si>
  <si>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</si>
  <si>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</si>
  <si>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</si>
  <si>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</si>
  <si>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</si>
  <si>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</si>
  <si>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</si>
  <si>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</si>
  <si>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</si>
  <si>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</si>
  <si>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</si>
  <si>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</si>
  <si>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</si>
  <si>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</si>
  <si>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</si>
  <si>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</si>
  <si>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</si>
  <si>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</si>
  <si>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</si>
  <si>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</si>
  <si>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</si>
  <si>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</si>
  <si>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</si>
  <si>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</si>
  <si>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</si>
  <si>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</si>
  <si>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</si>
  <si>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</si>
  <si>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</si>
  <si>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</si>
  <si>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</si>
  <si>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</si>
  <si>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</si>
  <si>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</si>
  <si>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</si>
  <si>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</si>
  <si>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</si>
  <si>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</si>
  <si>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</si>
  <si>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</si>
  <si>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</si>
  <si>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</si>
  <si>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</si>
  <si>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</si>
  <si>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</si>
  <si>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</si>
  <si>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</si>
  <si>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</si>
  <si>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</si>
  <si>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</si>
  <si>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</si>
  <si>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</si>
  <si>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</si>
  <si>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</si>
  <si>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</si>
  <si>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</si>
  <si>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</si>
  <si>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</si>
  <si>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</si>
  <si>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</si>
  <si>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</si>
  <si>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</si>
  <si>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</si>
  <si>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</si>
  <si>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</si>
  <si>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</si>
  <si>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</si>
  <si>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</si>
  <si>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</si>
  <si>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</si>
  <si>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</si>
  <si>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</si>
  <si>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</si>
  <si>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</si>
  <si>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</si>
  <si>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</si>
  <si>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</si>
  <si>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</si>
  <si>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</si>
  <si>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</si>
  <si>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</si>
  <si>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</si>
  <si>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</si>
  <si>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</si>
  <si>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</si>
  <si>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</si>
  <si>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</si>
  <si>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</si>
  <si>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</si>
  <si>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</si>
  <si>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</si>
  <si>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</si>
  <si>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</si>
  <si>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</si>
  <si>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</si>
  <si>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</si>
  <si>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</si>
  <si>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</si>
  <si>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</si>
  <si>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</si>
  <si>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</si>
  <si>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</si>
  <si>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</si>
  <si>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</si>
  <si>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</si>
  <si>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</si>
  <si>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</si>
  <si>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</si>
  <si>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</si>
  <si>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</si>
  <si>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</si>
  <si>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</si>
  <si>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</si>
  <si>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</si>
  <si>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</si>
  <si>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</si>
  <si>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</si>
  <si>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</si>
  <si>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</si>
  <si>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</si>
  <si>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</si>
  <si>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</si>
  <si>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</si>
  <si>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</si>
  <si>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</si>
  <si>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</si>
  <si>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</si>
  <si>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</si>
  <si>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</si>
  <si>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</si>
  <si>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</si>
  <si>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</si>
  <si>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</si>
  <si>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</si>
  <si>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</si>
  <si>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</si>
  <si>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</si>
  <si>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</si>
  <si>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</si>
  <si>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</si>
  <si>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</si>
  <si>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</si>
  <si>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</si>
  <si>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</si>
  <si>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</si>
  <si>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</si>
  <si>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</si>
  <si>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</si>
  <si>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</si>
  <si>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</si>
  <si>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</si>
  <si>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</si>
  <si>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</si>
  <si>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</si>
  <si>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</si>
  <si>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</si>
  <si>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</si>
  <si>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</si>
  <si>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</si>
  <si>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</si>
  <si>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</si>
  <si>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</si>
  <si>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</si>
  <si>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</si>
  <si>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</si>
  <si>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</si>
  <si>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</si>
  <si>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</si>
  <si>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</si>
  <si>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</si>
  <si>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</si>
  <si>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</si>
  <si>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</si>
  <si>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</si>
  <si>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</si>
  <si>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</si>
  <si>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</si>
  <si>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</si>
  <si>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</si>
  <si>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</si>
  <si>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</si>
  <si>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</si>
  <si>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</si>
  <si>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</si>
  <si>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</si>
  <si>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</si>
  <si>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</si>
  <si>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</si>
  <si>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</si>
  <si>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</si>
  <si>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</si>
  <si>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</si>
  <si>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</si>
  <si>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</si>
  <si>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</si>
  <si>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</si>
  <si>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</si>
  <si>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</si>
  <si>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</si>
  <si>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</si>
  <si>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</si>
  <si>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</si>
  <si>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</si>
  <si>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</si>
  <si>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</si>
  <si>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</si>
  <si>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</si>
  <si>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</si>
  <si>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</si>
  <si>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</si>
  <si>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</si>
  <si>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</si>
  <si>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</si>
  <si>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</si>
  <si>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</si>
  <si>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</si>
  <si>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</si>
  <si>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</si>
  <si>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</si>
  <si>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</si>
  <si>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</si>
  <si>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</si>
  <si>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</si>
  <si>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</si>
  <si>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</si>
  <si>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</si>
  <si>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</si>
  <si>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</si>
  <si>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</si>
  <si>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</si>
  <si>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</si>
  <si>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</si>
  <si>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</si>
  <si>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</si>
  <si>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</si>
  <si>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</si>
  <si>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</si>
  <si>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</si>
  <si>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</si>
  <si>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</si>
  <si>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</si>
  <si>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</si>
  <si>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</si>
  <si>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</si>
  <si>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</si>
  <si>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</si>
  <si>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</si>
  <si>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</si>
  <si>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</si>
  <si>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</si>
  <si>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</si>
  <si>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</si>
  <si>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</si>
  <si>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</si>
  <si>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</si>
  <si>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</si>
  <si>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</si>
  <si>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</si>
  <si>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</si>
  <si>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</si>
  <si>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</si>
  <si>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</si>
  <si>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</si>
  <si>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</si>
  <si>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</si>
  <si>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</si>
  <si>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</si>
  <si>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</si>
  <si>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</si>
  <si>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</si>
  <si>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</si>
  <si>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</si>
  <si>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</si>
  <si>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</si>
  <si>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</si>
  <si>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</si>
  <si>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</si>
  <si>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</si>
  <si>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</si>
  <si>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</si>
  <si>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</si>
  <si>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</si>
  <si>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</si>
  <si>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</si>
  <si>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</si>
  <si>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</si>
  <si>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</si>
  <si>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</si>
  <si>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</si>
  <si>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</si>
  <si>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</si>
  <si>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</si>
  <si>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</si>
  <si>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</si>
  <si>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</si>
  <si>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</si>
  <si>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</si>
  <si>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</si>
  <si>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</si>
  <si>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</si>
  <si>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</si>
  <si>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</si>
  <si>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</si>
  <si>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</si>
  <si>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</si>
  <si>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</si>
  <si>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</si>
  <si>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</si>
  <si>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</si>
  <si>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</si>
  <si>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</si>
  <si>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</si>
  <si>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</si>
  <si>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</si>
  <si>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</si>
  <si>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</si>
  <si>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</si>
  <si>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</si>
  <si>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</si>
  <si>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</si>
  <si>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</si>
  <si>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</si>
  <si>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</si>
  <si>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</si>
  <si>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</si>
  <si>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</si>
  <si>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</si>
  <si>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</si>
  <si>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</si>
  <si>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</si>
  <si>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</si>
  <si>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</si>
  <si>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</si>
  <si>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</si>
  <si>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</si>
  <si>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</si>
  <si>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</si>
  <si>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</si>
  <si>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</si>
  <si>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</si>
  <si>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</si>
  <si>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</si>
  <si>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</si>
  <si>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</si>
  <si>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</si>
  <si>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</si>
  <si>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</si>
  <si>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</si>
  <si>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</si>
  <si>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</si>
  <si>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</si>
  <si>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</si>
  <si>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</si>
  <si>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</si>
  <si>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</si>
  <si>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</si>
  <si>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</si>
  <si>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</si>
  <si>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</si>
  <si>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</si>
  <si>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</si>
  <si>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</si>
  <si>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</si>
  <si>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</si>
  <si>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</si>
  <si>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</si>
  <si>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</si>
  <si>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</si>
  <si>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</si>
  <si>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</si>
  <si>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</si>
  <si>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</si>
  <si>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</si>
  <si>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</si>
  <si>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</si>
  <si>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</si>
  <si>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</si>
  <si>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</si>
  <si>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</si>
  <si>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</si>
  <si>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</si>
  <si>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</si>
  <si>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</si>
  <si>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</si>
  <si>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</si>
  <si>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</si>
  <si>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</si>
  <si>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</si>
  <si>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</si>
  <si>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</si>
  <si>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</si>
  <si>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</si>
  <si>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</si>
  <si>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</si>
  <si>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</si>
  <si>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</si>
  <si>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</si>
  <si>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</si>
  <si>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</si>
  <si>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</si>
  <si>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</si>
  <si>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</si>
  <si>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</si>
  <si>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</si>
  <si>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</si>
  <si>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</si>
  <si>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</si>
  <si>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</si>
  <si>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</si>
  <si>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</si>
  <si>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</si>
  <si>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</si>
  <si>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</si>
  <si>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</si>
  <si>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</si>
  <si>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</si>
  <si>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</si>
  <si>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</si>
  <si>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</si>
  <si>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</si>
  <si>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</si>
  <si>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</si>
  <si>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</si>
  <si>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</si>
  <si>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</si>
  <si>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</si>
  <si>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</si>
  <si>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</si>
  <si>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</si>
  <si>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</si>
  <si>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</si>
  <si>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</si>
  <si>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</si>
  <si>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</si>
  <si>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</si>
  <si>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</si>
  <si>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</si>
  <si>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</si>
  <si>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</si>
  <si>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</si>
  <si>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</si>
  <si>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</si>
  <si>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</si>
  <si>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</si>
  <si>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</si>
  <si>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</si>
  <si>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</si>
  <si>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</si>
  <si>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</si>
  <si>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</si>
  <si>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</si>
  <si>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</si>
  <si>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</si>
  <si>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</si>
  <si>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</si>
  <si>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</si>
  <si>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</si>
  <si>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</si>
  <si>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</si>
  <si>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</si>
  <si>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</si>
  <si>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</si>
  <si>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</si>
  <si>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</si>
  <si>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</si>
  <si>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</si>
  <si>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</si>
  <si>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</si>
  <si>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</si>
  <si>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</si>
  <si>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</si>
  <si>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</si>
  <si>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</si>
  <si>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</si>
  <si>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</si>
  <si>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</si>
  <si>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</si>
  <si>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</si>
  <si>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</si>
  <si>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</si>
  <si>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</si>
  <si>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</si>
  <si>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</si>
  <si>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</si>
  <si>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</si>
  <si>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</si>
  <si>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</si>
  <si>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</si>
  <si>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</si>
  <si>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</si>
  <si>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</si>
  <si>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</si>
  <si>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</si>
  <si>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</si>
  <si>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</si>
  <si>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</si>
  <si>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</si>
  <si>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</si>
  <si>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</si>
  <si>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</si>
  <si>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</si>
  <si>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</si>
  <si>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</si>
  <si>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</si>
  <si>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</si>
  <si>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</si>
  <si>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</si>
  <si>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</si>
  <si>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</si>
  <si>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</si>
  <si>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</si>
  <si>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</si>
  <si>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</si>
  <si>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</si>
  <si>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</si>
  <si>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</si>
  <si>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</si>
  <si>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</si>
  <si>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</si>
  <si>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</si>
  <si>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</si>
  <si>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</si>
  <si>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</si>
  <si>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</si>
  <si>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</si>
  <si>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</si>
  <si>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</si>
  <si>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</si>
  <si>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</si>
  <si>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</si>
  <si>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</si>
  <si>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</si>
  <si>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</si>
  <si>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</si>
  <si>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</si>
  <si>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</si>
  <si>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</si>
  <si>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</si>
  <si>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</si>
  <si>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</si>
  <si>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</si>
  <si>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</si>
  <si>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</si>
  <si>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</si>
  <si>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</si>
  <si>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</si>
  <si>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</si>
  <si>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</si>
  <si>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</si>
  <si>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</si>
  <si>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</si>
  <si>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</si>
  <si>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</si>
  <si>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</si>
  <si>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</si>
  <si>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</si>
  <si>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</si>
  <si>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</si>
  <si>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</si>
  <si>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</si>
  <si>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</si>
  <si>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</si>
  <si>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</si>
  <si>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</si>
  <si>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</si>
  <si>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</si>
  <si>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</si>
  <si>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</si>
  <si>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</si>
  <si>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</si>
  <si>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</si>
  <si>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</si>
  <si>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</si>
  <si>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</si>
  <si>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</si>
  <si>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</si>
  <si>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</si>
  <si>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</si>
  <si>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</si>
  <si>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</si>
  <si>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</si>
  <si>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</si>
  <si>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</si>
  <si>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</si>
  <si>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</si>
  <si>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</si>
  <si>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</si>
  <si>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</si>
  <si>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</si>
  <si>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</si>
  <si>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</si>
  <si>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</si>
  <si>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</si>
  <si>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</si>
  <si>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</si>
  <si>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</si>
  <si>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</si>
  <si>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</si>
  <si>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</si>
  <si>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</si>
  <si>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</si>
  <si>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</si>
  <si>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</si>
  <si>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</si>
  <si>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</si>
  <si>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</si>
  <si>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</si>
  <si>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</si>
  <si>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</si>
  <si>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</si>
  <si>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</si>
  <si>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</si>
  <si>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</si>
  <si>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</si>
  <si>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</si>
  <si>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</si>
  <si>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</si>
  <si>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</si>
  <si>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</si>
  <si>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</si>
  <si>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</si>
  <si>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</si>
  <si>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</si>
  <si>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</si>
  <si>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</si>
  <si>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</si>
  <si>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</si>
  <si>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</si>
  <si>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</si>
  <si>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</si>
  <si>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</si>
  <si>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</si>
  <si>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</si>
  <si>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</si>
  <si>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</si>
  <si>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</si>
  <si>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</si>
  <si>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</si>
  <si>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</si>
  <si>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</si>
  <si>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</si>
  <si>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</si>
  <si>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</si>
  <si>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</si>
  <si>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</si>
  <si>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</si>
  <si>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</si>
  <si>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</si>
  <si>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</si>
  <si>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</si>
  <si>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</si>
  <si>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</si>
  <si>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</si>
  <si>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</si>
  <si>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</si>
  <si>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</si>
  <si>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</si>
  <si>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</si>
  <si>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</si>
  <si>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</si>
  <si>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</si>
  <si>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</si>
  <si>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</si>
  <si>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</si>
  <si>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</si>
  <si>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</si>
  <si>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</si>
  <si>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</si>
  <si>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</si>
  <si>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</si>
  <si>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</si>
  <si>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</si>
  <si>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</si>
  <si>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</si>
  <si>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</si>
  <si>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</si>
  <si>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</si>
  <si>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</si>
  <si>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</si>
  <si>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</si>
  <si>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</si>
  <si>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</si>
  <si>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</si>
  <si>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</si>
  <si>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</si>
  <si>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</si>
  <si>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</si>
  <si>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</si>
  <si>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</si>
  <si>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</si>
  <si>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</si>
  <si>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</si>
  <si>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</si>
  <si>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</si>
  <si>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</si>
  <si>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</si>
  <si>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</si>
  <si>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</si>
  <si>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</si>
  <si>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</si>
  <si>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</si>
  <si>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</si>
  <si>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</si>
  <si>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</si>
  <si>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</si>
  <si>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</si>
  <si>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</si>
  <si>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</si>
  <si>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</si>
  <si>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</si>
  <si>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</si>
  <si>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</si>
  <si>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</si>
  <si>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</si>
  <si>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</si>
  <si>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</si>
  <si>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</si>
  <si>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</si>
  <si>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</si>
  <si>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</si>
  <si>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</si>
  <si>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</si>
  <si>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</si>
  <si>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</si>
  <si>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</si>
  <si>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</si>
  <si>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</si>
  <si>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</si>
  <si>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</si>
  <si>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</si>
  <si>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</si>
  <si>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</si>
  <si>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</si>
  <si>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</si>
  <si>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</si>
  <si>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</si>
  <si>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</si>
  <si>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</si>
  <si>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</si>
  <si>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</si>
  <si>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</si>
  <si>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</si>
  <si>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</si>
  <si>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</si>
  <si>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</si>
  <si>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</si>
  <si>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</si>
  <si>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</si>
  <si>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</si>
  <si>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</si>
  <si>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</si>
  <si>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</si>
  <si>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</si>
  <si>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</si>
  <si>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</si>
  <si>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</si>
  <si>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</si>
  <si>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</si>
  <si>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</si>
  <si>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</si>
  <si>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</si>
  <si>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</si>
  <si>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</si>
  <si>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</si>
  <si>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</si>
  <si>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</si>
  <si>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</si>
  <si>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</si>
  <si>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</si>
  <si>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</si>
  <si>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</si>
  <si>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</si>
  <si>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</si>
  <si>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</si>
  <si>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</si>
  <si>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</si>
  <si>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</si>
  <si>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</si>
  <si>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</si>
  <si>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</si>
  <si>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</si>
  <si>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</si>
  <si>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</si>
  <si>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</si>
  <si>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</si>
  <si>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</si>
  <si>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</si>
  <si>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</si>
  <si>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</si>
  <si>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</si>
  <si>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</si>
  <si>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</si>
  <si>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</si>
  <si>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</si>
  <si>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</si>
  <si>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</si>
  <si>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</si>
  <si>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</si>
  <si>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</si>
  <si>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</si>
  <si>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</si>
  <si>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</si>
  <si>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</si>
  <si>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</si>
  <si>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</si>
  <si>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</si>
  <si>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</si>
  <si>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</si>
  <si>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</si>
  <si>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</si>
  <si>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</si>
  <si>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</si>
  <si>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</si>
  <si>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</si>
  <si>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</si>
  <si>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</si>
  <si>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</si>
  <si>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</si>
  <si>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</si>
  <si>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</si>
  <si>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</si>
  <si>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</si>
  <si>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</si>
  <si>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</si>
  <si>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</si>
  <si>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</si>
  <si>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</si>
  <si>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</si>
  <si>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</si>
  <si>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</si>
  <si>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</si>
  <si>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</si>
  <si>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</si>
  <si>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</si>
  <si>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</si>
  <si>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</si>
  <si>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</si>
  <si>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</si>
  <si>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</si>
  <si>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</si>
  <si>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</si>
  <si>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</si>
  <si>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</si>
  <si>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</si>
  <si>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</si>
  <si>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</si>
  <si>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</si>
  <si>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</si>
  <si>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</si>
  <si>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</si>
  <si>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</si>
  <si>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</si>
  <si>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</si>
  <si>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</si>
  <si>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</si>
  <si>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</si>
  <si>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</si>
  <si>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</si>
  <si>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</si>
  <si>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</si>
  <si>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</si>
  <si>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</si>
  <si>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</si>
  <si>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</si>
  <si>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</si>
  <si>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</si>
  <si>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</si>
  <si>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</si>
  <si>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</si>
  <si>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</si>
  <si>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</si>
  <si>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</si>
  <si>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</si>
  <si>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</si>
  <si>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</si>
  <si>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</si>
  <si>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</si>
  <si>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</si>
  <si>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</si>
  <si>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</si>
  <si>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</si>
  <si>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</si>
  <si>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</si>
  <si>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</si>
  <si>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</si>
  <si>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</si>
  <si>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</si>
  <si>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</si>
  <si>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</si>
  <si>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</si>
  <si>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</si>
  <si>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</si>
  <si>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</si>
  <si>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</si>
  <si>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</si>
  <si>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</si>
  <si>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</si>
  <si>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</si>
  <si>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</si>
  <si>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</si>
  <si>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</si>
  <si>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</si>
  <si>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</si>
  <si>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</si>
  <si>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</si>
  <si>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</si>
  <si>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</si>
  <si>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</si>
  <si>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</si>
  <si>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</si>
  <si>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</si>
  <si>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</si>
  <si>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</si>
  <si>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</si>
  <si>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</si>
  <si>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</si>
  <si>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</si>
  <si>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</si>
  <si>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</si>
  <si>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</si>
  <si>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</si>
  <si>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</si>
  <si>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</si>
  <si>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</si>
  <si>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</si>
  <si>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</si>
  <si>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</si>
  <si>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</si>
  <si>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</si>
  <si>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</si>
  <si>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</si>
  <si>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</si>
  <si>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</si>
  <si>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</si>
  <si>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</si>
  <si>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</si>
  <si>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</si>
  <si>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</si>
  <si>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</si>
  <si>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</si>
  <si>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</si>
  <si>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</si>
  <si>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</si>
  <si>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</si>
  <si>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</si>
  <si>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</si>
  <si>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</si>
  <si>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</si>
  <si>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</si>
  <si>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</si>
  <si>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</si>
  <si>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</si>
  <si>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</si>
  <si>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</si>
  <si>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</si>
  <si>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</si>
  <si>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</si>
  <si>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</si>
  <si>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</si>
  <si>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</si>
  <si>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</si>
  <si>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</si>
  <si>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</si>
  <si>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</si>
  <si>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</si>
  <si>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</si>
  <si>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</si>
  <si>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</si>
  <si>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</si>
  <si>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</si>
  <si>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</si>
  <si>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</si>
  <si>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</si>
  <si>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</si>
  <si>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</si>
  <si>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</si>
  <si>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</si>
  <si>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</si>
  <si>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</si>
  <si>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</si>
  <si>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</si>
  <si>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</si>
  <si>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</si>
  <si>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</si>
  <si>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</si>
  <si>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</si>
  <si>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</si>
  <si>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</si>
  <si>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</si>
  <si>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</si>
  <si>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</si>
  <si>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</si>
  <si>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</si>
  <si>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</si>
  <si>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</si>
  <si>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</si>
  <si>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</si>
  <si>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</si>
  <si>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</si>
  <si>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</si>
  <si>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</si>
  <si>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</si>
  <si>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</si>
  <si>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</si>
  <si>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</si>
  <si>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</si>
  <si>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</si>
  <si>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</si>
  <si>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</si>
  <si>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</si>
  <si>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</si>
  <si>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</si>
  <si>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</si>
  <si>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</si>
  <si>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</si>
  <si>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</si>
  <si>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</si>
  <si>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</si>
  <si>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</si>
  <si>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</si>
  <si>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</si>
  <si>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</si>
  <si>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</si>
  <si>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</si>
  <si>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</si>
  <si>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</si>
  <si>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</si>
  <si>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</si>
  <si>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</si>
  <si>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</si>
  <si>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</si>
  <si>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</si>
  <si>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</si>
  <si>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</si>
  <si>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</si>
  <si>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</si>
  <si>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</si>
  <si>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</si>
  <si>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</si>
  <si>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</si>
  <si>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</si>
  <si>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</si>
  <si>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</si>
  <si>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</si>
  <si>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</si>
  <si>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</si>
  <si>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</si>
  <si>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</si>
  <si>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</si>
  <si>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</si>
  <si>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</si>
  <si>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</si>
  <si>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</si>
  <si>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</si>
  <si>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</si>
  <si>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</si>
  <si>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</si>
  <si>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</si>
  <si>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</si>
  <si>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</si>
  <si>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</si>
  <si>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</si>
  <si>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</si>
  <si>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</si>
  <si>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</si>
  <si>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</si>
  <si>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</si>
  <si>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</si>
  <si>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</si>
  <si>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</si>
  <si>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</si>
  <si>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</si>
  <si>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</si>
  <si>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</si>
  <si>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</si>
  <si>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</si>
  <si>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</si>
  <si>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</si>
  <si>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</si>
  <si>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</si>
  <si>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</si>
  <si>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</si>
  <si>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</si>
  <si>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</si>
  <si>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</si>
  <si>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</si>
  <si>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</si>
  <si>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</si>
  <si>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</si>
  <si>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</si>
  <si>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</si>
  <si>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</si>
  <si>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</si>
  <si>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</si>
  <si>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</si>
  <si>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</si>
  <si>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</si>
  <si>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</si>
  <si>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</si>
  <si>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</si>
  <si>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</si>
  <si>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</si>
  <si>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</si>
  <si>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</si>
  <si>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</si>
  <si>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</si>
  <si>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</si>
  <si>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</si>
  <si>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</si>
  <si>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</si>
  <si>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</si>
  <si>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</si>
  <si>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</si>
  <si>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</si>
  <si>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</si>
  <si>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</si>
  <si>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</si>
  <si>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</si>
  <si>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</si>
  <si>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</si>
  <si>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</si>
  <si>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</si>
  <si>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</si>
  <si>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</si>
  <si>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</si>
  <si>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</si>
  <si>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</si>
  <si>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</si>
  <si>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</si>
  <si>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</si>
  <si>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</si>
  <si>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</si>
  <si>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</si>
  <si>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</si>
  <si>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</si>
  <si>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</si>
  <si>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</si>
  <si>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</si>
  <si>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</si>
  <si>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</si>
  <si>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</si>
  <si>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</si>
  <si>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</si>
  <si>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</si>
  <si>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</si>
  <si>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</si>
  <si>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</si>
  <si>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</si>
  <si>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</si>
  <si>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</si>
  <si>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</si>
  <si>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</si>
  <si>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</si>
  <si>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</si>
  <si>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</si>
  <si>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</si>
  <si>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</si>
  <si>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</si>
  <si>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</si>
  <si>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</si>
  <si>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</si>
  <si>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</si>
  <si>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</si>
  <si>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</si>
  <si>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</si>
  <si>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</si>
  <si>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</si>
  <si>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</si>
  <si>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</si>
  <si>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</si>
  <si>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</si>
  <si>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</si>
  <si>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</si>
  <si>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</si>
  <si>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</si>
  <si>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</si>
  <si>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</si>
  <si>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</si>
  <si>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</si>
  <si>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</si>
  <si>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</si>
  <si>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</si>
  <si>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</si>
  <si>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</si>
  <si>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</si>
  <si>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</si>
  <si>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</si>
  <si>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</si>
  <si>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</si>
  <si>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</si>
  <si>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</si>
  <si>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</si>
  <si>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</si>
  <si>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</si>
  <si>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</si>
  <si>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</si>
  <si>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</si>
  <si>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</si>
  <si>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</si>
  <si>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</si>
  <si>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</si>
  <si>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</si>
  <si>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</si>
  <si>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</si>
  <si>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</si>
  <si>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</si>
  <si>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</si>
  <si>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</si>
  <si>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</si>
  <si>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</si>
  <si>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</si>
  <si>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</si>
  <si>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</si>
  <si>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</si>
  <si>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</si>
  <si>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</si>
  <si>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</si>
  <si>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</si>
  <si>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</si>
  <si>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</si>
  <si>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</si>
  <si>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</si>
  <si>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</si>
  <si>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</si>
  <si>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</si>
  <si>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</si>
  <si>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</si>
  <si>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</si>
  <si>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</si>
  <si>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</si>
  <si>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</si>
  <si>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</si>
  <si>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</si>
  <si>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</si>
  <si>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</si>
  <si>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</si>
  <si>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</si>
  <si>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</si>
  <si>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</si>
  <si>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</si>
  <si>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</si>
  <si>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</si>
  <si>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</si>
  <si>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</si>
  <si>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</si>
  <si>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</si>
  <si>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</si>
  <si>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</si>
  <si>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</si>
  <si>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</si>
  <si>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</si>
  <si>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</si>
  <si>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</si>
  <si>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</si>
  <si>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</si>
  <si>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</si>
  <si>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</si>
  <si>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</si>
  <si>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</si>
  <si>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</si>
  <si>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</si>
  <si>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</si>
  <si>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</si>
  <si>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</si>
  <si>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</si>
  <si>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</si>
  <si>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</si>
  <si>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</si>
  <si>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</si>
  <si>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</si>
  <si>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</si>
  <si>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</si>
  <si>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</si>
  <si>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</si>
  <si>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</si>
  <si>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</si>
  <si>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</si>
  <si>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</si>
  <si>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</si>
  <si>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</si>
  <si>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</si>
  <si>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</si>
  <si>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</si>
  <si>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</si>
  <si>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</si>
  <si>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</si>
  <si>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</si>
  <si>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</si>
  <si>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</si>
  <si>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</si>
  <si>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</si>
  <si>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</si>
  <si>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</si>
  <si>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</si>
  <si>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</si>
  <si>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</si>
  <si>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</si>
  <si>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</si>
  <si>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</si>
  <si>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</si>
  <si>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</si>
  <si>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</si>
  <si>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</si>
  <si>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</si>
  <si>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</si>
  <si>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</si>
  <si>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</si>
  <si>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</si>
  <si>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</si>
  <si>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</si>
  <si>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</si>
  <si>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</si>
  <si>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</si>
  <si>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</si>
  <si>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</si>
  <si>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</si>
  <si>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</si>
  <si>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</si>
  <si>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</si>
  <si>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</si>
  <si>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</si>
  <si>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</si>
  <si>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</si>
  <si>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</si>
  <si>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</si>
  <si>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</si>
  <si>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</si>
  <si>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</si>
  <si>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</si>
  <si>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</si>
  <si>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</si>
  <si>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</si>
  <si>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</si>
  <si>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</si>
  <si>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</si>
  <si>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</si>
  <si>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</si>
  <si>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</si>
  <si>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</si>
  <si>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</si>
  <si>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</si>
  <si>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</si>
  <si>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</si>
  <si>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</si>
  <si>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</si>
  <si>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</si>
  <si>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</si>
  <si>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</si>
  <si>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</si>
  <si>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</si>
  <si>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</si>
  <si>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</si>
  <si>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</si>
  <si>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</si>
  <si>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</si>
  <si>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</si>
  <si>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</si>
  <si>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</si>
  <si>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</si>
  <si>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</si>
  <si>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</si>
  <si>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</si>
  <si>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</si>
  <si>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</si>
  <si>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</si>
  <si>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</si>
  <si>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</si>
  <si>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</si>
  <si>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</si>
  <si>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</si>
  <si>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</si>
  <si>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</si>
  <si>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</si>
  <si>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</si>
  <si>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</si>
  <si>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</si>
  <si>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</si>
  <si>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</si>
  <si>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</si>
  <si>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</si>
  <si>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</si>
  <si>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</si>
  <si>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</si>
  <si>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</si>
  <si>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</si>
  <si>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</si>
  <si>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</si>
  <si>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</si>
  <si>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</si>
  <si>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</si>
  <si>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</si>
  <si>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</si>
  <si>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</si>
  <si>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</si>
  <si>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</si>
  <si>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</si>
  <si>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</si>
  <si>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</si>
  <si>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</si>
  <si>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</si>
  <si>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</si>
  <si>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</si>
  <si>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</si>
  <si>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</si>
  <si>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</si>
  <si>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</si>
  <si>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</si>
  <si>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</si>
  <si>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</si>
  <si>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</si>
  <si>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</si>
  <si>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</si>
  <si>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</si>
  <si>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</si>
  <si>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</si>
  <si>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</si>
  <si>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</si>
  <si>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</si>
  <si>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</si>
  <si>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</si>
  <si>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</si>
  <si>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</si>
  <si>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</si>
  <si>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</si>
  <si>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</si>
  <si>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</si>
  <si>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</si>
  <si>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</si>
  <si>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</si>
  <si>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</si>
  <si>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</si>
  <si>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</si>
  <si>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</si>
  <si>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</si>
  <si>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</si>
  <si>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</si>
  <si>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</si>
  <si>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</si>
  <si>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</si>
  <si>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</si>
  <si>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</si>
  <si>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</si>
  <si>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</si>
  <si>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</si>
  <si>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</si>
  <si>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</si>
  <si>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</si>
  <si>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</si>
  <si>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</si>
  <si>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</si>
  <si>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</si>
  <si>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</si>
  <si>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</si>
  <si>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</si>
  <si>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</si>
  <si>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</si>
  <si>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</si>
  <si>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</si>
  <si>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</si>
  <si>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</si>
  <si>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</si>
  <si>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</si>
  <si>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</si>
  <si>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</si>
  <si>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</si>
  <si>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</si>
  <si>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</si>
  <si>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</si>
  <si>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</si>
  <si>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</si>
  <si>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</si>
  <si>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</si>
  <si>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</si>
  <si>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</si>
  <si>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</si>
  <si>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</si>
  <si>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</si>
  <si>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</si>
  <si>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</si>
  <si>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</si>
  <si>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</si>
  <si>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</si>
  <si>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</si>
  <si>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</si>
  <si>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</si>
  <si>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</si>
  <si>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</si>
  <si>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</si>
  <si>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</si>
  <si>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</si>
  <si>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</si>
  <si>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</si>
  <si>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</si>
  <si>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</si>
  <si>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</si>
  <si>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</si>
  <si>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</si>
  <si>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</si>
  <si>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</si>
  <si>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</si>
  <si>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</si>
  <si>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</si>
  <si>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</si>
  <si>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</si>
  <si>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</si>
  <si>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</si>
  <si>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</si>
  <si>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</si>
  <si>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</si>
  <si>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</si>
  <si>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</si>
  <si>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</si>
  <si>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</si>
  <si>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</si>
  <si>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</si>
  <si>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</si>
  <si>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</si>
  <si>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</si>
  <si>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</si>
  <si>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</si>
  <si>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</si>
  <si>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</si>
  <si>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</si>
  <si>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</si>
  <si>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</si>
  <si>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</si>
  <si>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</si>
  <si>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</si>
  <si>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</si>
  <si>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</si>
  <si>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</si>
  <si>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</si>
  <si>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</si>
  <si>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</si>
  <si>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</si>
  <si>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</si>
  <si>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</si>
  <si>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</si>
  <si>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</si>
  <si>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</si>
  <si>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</si>
  <si>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</si>
  <si>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</si>
  <si>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</si>
  <si>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</si>
  <si>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</si>
  <si>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</si>
  <si>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</si>
  <si>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</si>
  <si>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</si>
  <si>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</si>
  <si>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</si>
  <si>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</si>
  <si>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</si>
  <si>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</si>
  <si>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</si>
  <si>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</si>
  <si>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</si>
  <si>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</si>
  <si>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</si>
  <si>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</si>
  <si>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</si>
  <si>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</si>
  <si>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</si>
  <si>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</si>
  <si>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</si>
  <si>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</si>
  <si>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</si>
  <si>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</si>
  <si>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</si>
  <si>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</si>
  <si>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</si>
  <si>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</si>
  <si>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</si>
  <si>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</si>
  <si>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</si>
  <si>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</si>
  <si>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</si>
  <si>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</si>
  <si>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</si>
  <si>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</si>
  <si>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</si>
  <si>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</si>
  <si>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</si>
  <si>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</si>
  <si>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</si>
  <si>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</si>
  <si>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</si>
  <si>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</si>
  <si>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</si>
  <si>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</si>
  <si>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</si>
  <si>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</si>
  <si>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</si>
  <si>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</si>
  <si>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</si>
  <si>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</si>
  <si>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</si>
  <si>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</si>
  <si>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</si>
  <si>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</si>
  <si>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</si>
  <si>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</si>
  <si>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</si>
  <si>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</si>
  <si>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</si>
  <si>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</si>
  <si>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</si>
  <si>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</si>
  <si>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</si>
  <si>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</si>
  <si>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</si>
  <si>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</si>
  <si>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</si>
  <si>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</si>
  <si>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</si>
  <si>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</si>
  <si>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</si>
  <si>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</si>
  <si>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</si>
  <si>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</si>
  <si>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</si>
  <si>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</si>
  <si>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</si>
  <si>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</si>
  <si>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</si>
  <si>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</si>
  <si>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</si>
  <si>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</si>
  <si>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</si>
  <si>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</si>
  <si>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</si>
  <si>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</si>
  <si>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</si>
  <si>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</si>
  <si>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</si>
  <si>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</si>
  <si>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</si>
  <si>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</si>
  <si>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</si>
  <si>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</si>
  <si>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</si>
  <si>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</si>
  <si>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</si>
  <si>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</si>
  <si>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</si>
  <si>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</si>
  <si>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</si>
  <si>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</si>
  <si>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</si>
  <si>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</si>
  <si>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</si>
  <si>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</si>
  <si>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</si>
  <si>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</si>
  <si>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</si>
  <si>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</si>
  <si>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</si>
  <si>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</si>
  <si>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</si>
  <si>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</si>
  <si>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</si>
  <si>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</si>
  <si>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</si>
  <si>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</si>
  <si>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</si>
  <si>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</si>
  <si>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</si>
  <si>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</si>
  <si>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</si>
  <si>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</si>
  <si>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</si>
  <si>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</si>
  <si>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</si>
  <si>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</si>
  <si>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</si>
  <si>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</si>
  <si>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</si>
  <si>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</si>
  <si>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</si>
  <si>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</si>
  <si>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</si>
  <si>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</si>
  <si>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</si>
  <si>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</si>
  <si>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</si>
  <si>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</si>
  <si>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</si>
  <si>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</si>
  <si>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</si>
  <si>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</si>
  <si>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</si>
  <si>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</si>
  <si>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</si>
  <si>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</si>
  <si>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</si>
  <si>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</si>
  <si>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</si>
  <si>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</si>
  <si>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</si>
  <si>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</si>
  <si>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</si>
  <si>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</si>
  <si>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</si>
  <si>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</si>
  <si>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</si>
  <si>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</si>
  <si>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</si>
  <si>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</si>
  <si>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</si>
  <si>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</si>
  <si>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</si>
  <si>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</si>
  <si>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</si>
  <si>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</si>
  <si>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</si>
  <si>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</si>
  <si>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</si>
  <si>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</si>
  <si>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</si>
  <si>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</si>
  <si>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</si>
  <si>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</si>
  <si>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</si>
  <si>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</si>
  <si>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</si>
  <si>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</si>
  <si>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</si>
  <si>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</si>
  <si>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</si>
  <si>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</si>
  <si>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</si>
  <si>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</si>
  <si>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</si>
  <si>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</si>
  <si>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</si>
  <si>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</si>
  <si>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</si>
  <si>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</si>
  <si>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</si>
  <si>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</si>
  <si>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</si>
  <si>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</si>
  <si>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</si>
  <si>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</si>
  <si>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</si>
  <si>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</si>
  <si>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</si>
  <si>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</si>
  <si>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</si>
  <si>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</si>
  <si>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</si>
  <si>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</si>
  <si>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</si>
  <si>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</si>
  <si>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</si>
  <si>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</si>
  <si>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</si>
  <si>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</si>
  <si>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</si>
  <si>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</si>
  <si>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</si>
  <si>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</si>
  <si>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</si>
  <si>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</si>
  <si>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</si>
  <si>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</si>
  <si>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</si>
  <si>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</si>
  <si>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</si>
  <si>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</si>
  <si>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</si>
  <si>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</si>
  <si>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</si>
  <si>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</si>
  <si>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</si>
  <si>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</si>
  <si>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</si>
  <si>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</si>
  <si>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</si>
  <si>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</si>
  <si>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</si>
  <si>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</si>
  <si>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</si>
  <si>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</si>
  <si>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</si>
  <si>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</si>
  <si>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</si>
  <si>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</si>
  <si>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</si>
  <si>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</si>
  <si>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</si>
  <si>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</si>
  <si>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</si>
  <si>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</si>
  <si>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</si>
  <si>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</si>
  <si>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</si>
  <si>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</si>
  <si>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</si>
  <si>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</si>
  <si>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</si>
  <si>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</si>
  <si>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</si>
  <si>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</si>
  <si>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</si>
  <si>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</si>
  <si>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</si>
  <si>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</si>
  <si>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</si>
  <si>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</si>
  <si>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</si>
  <si>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</si>
  <si>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</si>
  <si>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</si>
  <si>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</si>
  <si>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</si>
  <si>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</si>
  <si>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</si>
  <si>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</si>
  <si>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</si>
  <si>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</si>
  <si>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</si>
  <si>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</si>
  <si>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</si>
  <si>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</si>
  <si>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</si>
  <si>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</si>
  <si>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</si>
  <si>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</si>
  <si>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</si>
  <si>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</si>
  <si>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</si>
  <si>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</si>
  <si>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</si>
  <si>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</si>
  <si>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</si>
  <si>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</si>
  <si>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</si>
  <si>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</si>
  <si>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</si>
  <si>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</si>
  <si>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</si>
  <si>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</si>
  <si>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</si>
  <si>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</si>
  <si>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</si>
  <si>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</si>
  <si>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</si>
  <si>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</si>
  <si>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</si>
  <si>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</si>
  <si>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</si>
  <si>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</si>
  <si>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</si>
  <si>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</si>
  <si>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</si>
  <si>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</si>
  <si>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</si>
  <si>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</si>
  <si>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</si>
  <si>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</si>
  <si>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</si>
  <si>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</si>
  <si>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</si>
  <si>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</si>
  <si>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</si>
  <si>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</si>
  <si>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</si>
  <si>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</si>
  <si>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</si>
  <si>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</si>
  <si>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</si>
  <si>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</si>
  <si>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</si>
  <si>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</si>
  <si>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</si>
  <si>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</si>
  <si>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</si>
  <si>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</si>
  <si>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</si>
  <si>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</si>
  <si>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</si>
  <si>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</si>
  <si>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</si>
  <si>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</si>
  <si>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</si>
  <si>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</si>
  <si>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</si>
  <si>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</si>
  <si>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</si>
  <si>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</si>
  <si>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</si>
  <si>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</si>
  <si>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</si>
  <si>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</si>
  <si>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</si>
  <si>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</si>
  <si>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</si>
  <si>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</si>
  <si>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</si>
  <si>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</si>
  <si>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</si>
  <si>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</si>
  <si>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</si>
  <si>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</si>
  <si>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</si>
  <si>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</si>
  <si>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</si>
  <si>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</si>
  <si>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</si>
  <si>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</si>
  <si>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</si>
  <si>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</si>
  <si>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</si>
  <si>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</si>
  <si>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</si>
  <si>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</si>
  <si>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</si>
  <si>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</si>
  <si>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</si>
  <si>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</si>
  <si>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</si>
  <si>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</si>
  <si>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</si>
  <si>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</si>
  <si>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</si>
  <si>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</si>
  <si>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</si>
  <si>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</si>
  <si>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</si>
  <si>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</si>
  <si>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</si>
  <si>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</si>
  <si>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</si>
  <si>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</si>
  <si>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</si>
  <si>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</si>
  <si>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</si>
  <si>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</si>
  <si>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</si>
  <si>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</si>
  <si>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</si>
  <si>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</si>
  <si>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</si>
  <si>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</si>
  <si>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</si>
  <si>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</si>
  <si>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</si>
  <si>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</si>
  <si>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</si>
  <si>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</si>
  <si>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</si>
  <si>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</si>
  <si>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</si>
  <si>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</si>
  <si>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</si>
  <si>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</si>
  <si>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</si>
  <si>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</si>
  <si>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</si>
  <si>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</si>
  <si>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</si>
  <si>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</si>
  <si>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</si>
  <si>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</si>
  <si>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</si>
  <si>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</si>
  <si>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</si>
  <si>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</si>
  <si>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</si>
  <si>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</si>
  <si>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</si>
  <si>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</si>
  <si>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</si>
  <si>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</si>
  <si>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</si>
  <si>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</si>
  <si>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</si>
  <si>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</si>
  <si>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</si>
  <si>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</si>
  <si>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</si>
  <si>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</si>
  <si>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</si>
  <si>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</si>
  <si>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</si>
  <si>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</si>
  <si>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</si>
  <si>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</si>
  <si>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</si>
  <si>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</si>
  <si>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</si>
  <si>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</si>
  <si>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</si>
  <si>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</si>
  <si>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</si>
  <si>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</si>
  <si>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</si>
  <si>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</si>
  <si>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</si>
  <si>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</si>
  <si>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</si>
  <si>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</si>
  <si>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</si>
  <si>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</si>
  <si>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</si>
  <si>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</si>
  <si>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</si>
  <si>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</si>
  <si>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</si>
  <si>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</si>
  <si>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</si>
  <si>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</si>
  <si>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</si>
  <si>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</si>
  <si>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</si>
  <si>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</si>
  <si>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</si>
  <si>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</si>
  <si>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</si>
  <si>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</si>
  <si>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</si>
  <si>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</si>
  <si>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</si>
  <si>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</si>
  <si>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</si>
  <si>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</si>
  <si>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</si>
  <si>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</si>
  <si>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</si>
  <si>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</si>
  <si>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</si>
  <si>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</si>
  <si>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</si>
  <si>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</si>
  <si>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</si>
  <si>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</si>
  <si>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</si>
  <si>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</si>
  <si>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</si>
  <si>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</si>
  <si>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</si>
  <si>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</si>
  <si>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</si>
  <si>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</si>
  <si>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</si>
  <si>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</si>
  <si>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</si>
  <si>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</si>
  <si>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</si>
  <si>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</si>
  <si>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</si>
  <si>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</si>
  <si>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</si>
  <si>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</si>
  <si>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</si>
  <si>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</si>
  <si>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</si>
  <si>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</si>
  <si>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</si>
  <si>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</si>
  <si>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</si>
  <si>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</si>
  <si>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</si>
  <si>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</si>
  <si>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</si>
  <si>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</si>
  <si>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</si>
  <si>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</si>
  <si>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</si>
  <si>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</si>
  <si>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</si>
  <si>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</si>
  <si>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</si>
  <si>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</si>
  <si>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</si>
  <si>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</si>
  <si>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</si>
  <si>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</si>
  <si>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</si>
  <si>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</si>
  <si>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</si>
  <si>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</si>
  <si>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</si>
  <si>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</si>
  <si>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</si>
  <si>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</si>
  <si>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</si>
  <si>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</si>
  <si>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</si>
  <si>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</si>
  <si>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</si>
  <si>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</si>
  <si>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</si>
  <si>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</si>
  <si>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</si>
  <si>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</si>
  <si>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</si>
  <si>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</si>
  <si>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</si>
  <si>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</si>
  <si>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</si>
  <si>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</si>
  <si>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</si>
  <si>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</si>
  <si>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</si>
  <si>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</si>
  <si>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</si>
  <si>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</si>
  <si>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</si>
  <si>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</si>
  <si>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</si>
  <si>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</si>
  <si>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</si>
  <si>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</si>
  <si>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</si>
  <si>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</si>
  <si>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</si>
  <si>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</si>
  <si>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</si>
  <si>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</si>
  <si>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</si>
  <si>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</si>
  <si>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</si>
  <si>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</si>
  <si>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</si>
  <si>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</si>
  <si>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</si>
  <si>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</si>
  <si>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</si>
  <si>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</si>
  <si>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</si>
  <si>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</si>
  <si>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</si>
  <si>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</si>
  <si>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</si>
  <si>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</si>
  <si>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</si>
  <si>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</si>
  <si>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</si>
  <si>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</si>
  <si>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</si>
  <si>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</si>
  <si>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</si>
  <si>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</si>
  <si>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</si>
  <si>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</si>
  <si>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</si>
  <si>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</si>
  <si>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</si>
  <si>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</si>
  <si>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</si>
  <si>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</si>
  <si>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</si>
  <si>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</si>
  <si>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</si>
  <si>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</si>
  <si>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</si>
  <si>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</si>
  <si>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</si>
  <si>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</si>
  <si>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</si>
  <si>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</si>
  <si>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</si>
  <si>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</si>
  <si>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</si>
  <si>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</si>
  <si>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</si>
  <si>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</si>
  <si>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</si>
  <si>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</si>
  <si>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</si>
  <si>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</si>
  <si>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</si>
  <si>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</si>
  <si>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</si>
  <si>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</si>
  <si>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</si>
  <si>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</si>
  <si>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</si>
  <si>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</si>
  <si>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</si>
  <si>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</si>
  <si>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</si>
  <si>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</si>
  <si>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</si>
  <si>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</si>
  <si>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</si>
  <si>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</si>
  <si>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</si>
  <si>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</si>
  <si>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</si>
  <si>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</si>
  <si>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</si>
  <si>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</si>
  <si>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</si>
  <si>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</si>
  <si>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</si>
  <si>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</si>
  <si>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</si>
  <si>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</si>
  <si>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</si>
  <si>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</si>
  <si>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</si>
  <si>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</si>
  <si>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</si>
  <si>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</si>
  <si>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</si>
  <si>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</si>
  <si>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</si>
  <si>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</si>
  <si>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</si>
  <si>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</si>
  <si>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</si>
  <si>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</si>
  <si>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</si>
  <si>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</si>
  <si>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</si>
  <si>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</si>
  <si>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</si>
  <si>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</si>
  <si>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</si>
  <si>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</si>
  <si>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</si>
  <si>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</si>
  <si>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</si>
  <si>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</si>
  <si>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</si>
  <si>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</si>
  <si>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</si>
  <si>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</si>
  <si>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</si>
  <si>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</si>
  <si>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</si>
  <si>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</si>
  <si>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</si>
  <si>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</si>
  <si>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</si>
  <si>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</si>
  <si>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</si>
  <si>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</si>
  <si>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</si>
  <si>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</si>
  <si>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</si>
  <si>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</si>
  <si>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</si>
  <si>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</si>
  <si>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</si>
  <si>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</si>
  <si>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</si>
  <si>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</si>
  <si>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</si>
  <si>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</si>
  <si>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</si>
  <si>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</si>
  <si>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</si>
  <si>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</si>
  <si>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</si>
  <si>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</si>
  <si>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</si>
  <si>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</si>
  <si>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</si>
  <si>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</si>
  <si>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</si>
  <si>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</si>
  <si>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</si>
  <si>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</si>
  <si>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</si>
  <si>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</si>
  <si>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</si>
  <si>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</si>
  <si>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</si>
  <si>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</si>
  <si>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</si>
  <si>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</si>
  <si>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</si>
  <si>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</si>
  <si>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</si>
  <si>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</si>
  <si>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</si>
  <si>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</si>
  <si>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</si>
  <si>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</si>
  <si>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</si>
  <si>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</si>
  <si>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</si>
  <si>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</si>
  <si>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</si>
  <si>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</si>
  <si>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</si>
  <si>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</si>
  <si>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</si>
  <si>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</si>
  <si>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</si>
  <si>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</si>
  <si>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</si>
  <si>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</si>
  <si>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</si>
  <si>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</si>
  <si>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</si>
  <si>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</si>
  <si>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</si>
  <si>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</si>
  <si>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</si>
  <si>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</si>
  <si>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</si>
  <si>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</si>
  <si>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</si>
  <si>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</si>
  <si>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</si>
  <si>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</si>
  <si>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</si>
  <si>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</si>
  <si>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</si>
  <si>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</si>
  <si>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</si>
  <si>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</si>
  <si>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</si>
  <si>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</si>
  <si>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</si>
  <si>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</si>
  <si>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</si>
  <si>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</si>
  <si>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</si>
  <si>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</si>
  <si>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</si>
  <si>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</si>
  <si>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</si>
  <si>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</si>
  <si>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</si>
  <si>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</si>
  <si>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</si>
  <si>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</si>
  <si>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</si>
  <si>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</si>
  <si>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</si>
  <si>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</si>
  <si>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</si>
  <si>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</si>
  <si>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</si>
  <si>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</si>
  <si>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</si>
  <si>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</si>
  <si>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</si>
  <si>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</si>
  <si>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</si>
  <si>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</si>
  <si>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</si>
  <si>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</si>
  <si>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</si>
  <si>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</si>
  <si>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</si>
  <si>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</si>
  <si>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</si>
  <si>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</si>
  <si>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</si>
  <si>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</si>
  <si>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</si>
  <si>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</si>
  <si>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</si>
  <si>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</si>
  <si>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</si>
  <si>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</si>
  <si>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</si>
  <si>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</si>
  <si>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</si>
  <si>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</si>
  <si>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</si>
  <si>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</si>
  <si>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</si>
  <si>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</si>
  <si>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</si>
  <si>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</si>
  <si>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</si>
  <si>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</si>
  <si>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</si>
  <si>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</si>
  <si>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</si>
  <si>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</si>
  <si>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</si>
  <si>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</si>
  <si>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</si>
  <si>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</si>
  <si>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</si>
  <si>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</si>
  <si>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</si>
  <si>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</si>
  <si>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</si>
  <si>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</si>
  <si>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</si>
  <si>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</si>
  <si>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</si>
  <si>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</si>
  <si>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</si>
  <si>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</si>
  <si>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</si>
  <si>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</si>
  <si>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</si>
  <si>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</si>
  <si>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</si>
  <si>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</si>
  <si>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</si>
  <si>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</si>
  <si>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</si>
  <si>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</si>
  <si>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</si>
  <si>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</si>
  <si>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</si>
  <si>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</si>
  <si>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</si>
  <si>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</si>
  <si>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</si>
  <si>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</si>
  <si>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</si>
  <si>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</si>
  <si>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</si>
  <si>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</si>
  <si>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</si>
  <si>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</si>
  <si>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</si>
  <si>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</si>
  <si>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</si>
  <si>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</si>
  <si>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</si>
  <si>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</si>
  <si>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</si>
  <si>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</si>
  <si>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</si>
  <si>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</si>
  <si>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</si>
  <si>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</si>
  <si>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</si>
  <si>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</si>
  <si>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</si>
  <si>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</si>
  <si>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</si>
  <si>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</si>
  <si>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</si>
  <si>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</si>
  <si>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</si>
  <si>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</si>
  <si>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</si>
  <si>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</si>
  <si>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</si>
  <si>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</si>
  <si>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</si>
  <si>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</si>
  <si>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</si>
  <si>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</si>
  <si>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</si>
  <si>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</si>
  <si>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</si>
  <si>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</si>
  <si>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</si>
  <si>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</si>
  <si>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</si>
  <si>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</si>
  <si>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</si>
  <si>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</si>
  <si>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</si>
  <si>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</si>
  <si>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</si>
  <si>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</si>
  <si>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</si>
  <si>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</si>
  <si>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</si>
  <si>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</si>
  <si>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</si>
  <si>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</si>
  <si>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</si>
  <si>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</si>
  <si>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</si>
  <si>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</si>
  <si>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</si>
  <si>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</si>
  <si>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</si>
  <si>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</si>
  <si>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</si>
  <si>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</si>
  <si>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</si>
  <si>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</si>
  <si>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</si>
  <si>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</si>
  <si>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</si>
  <si>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</si>
  <si>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</si>
  <si>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</si>
  <si>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</si>
  <si>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</si>
  <si>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</si>
  <si>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</si>
  <si>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</si>
  <si>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</si>
  <si>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</si>
  <si>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</si>
  <si>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</si>
  <si>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</si>
  <si>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</si>
  <si>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</si>
  <si>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</si>
  <si>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</si>
  <si>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</si>
  <si>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</si>
  <si>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</si>
  <si>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</si>
  <si>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</si>
  <si>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</si>
  <si>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</si>
  <si>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</si>
  <si>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</si>
  <si>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</si>
  <si>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</si>
  <si>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</si>
  <si>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</si>
  <si>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</si>
  <si>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</si>
  <si>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</si>
  <si>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</si>
  <si>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</si>
  <si>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</si>
  <si>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</si>
  <si>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</si>
  <si>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</si>
  <si>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</si>
  <si>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</si>
  <si>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</si>
  <si>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</si>
  <si>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</si>
  <si>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</si>
  <si>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</si>
  <si>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</si>
  <si>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</si>
  <si>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</si>
  <si>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</si>
  <si>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</si>
  <si>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</si>
  <si>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</si>
  <si>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</si>
  <si>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</si>
  <si>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</si>
  <si>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</si>
  <si>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</si>
  <si>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</si>
  <si>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</si>
  <si>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</si>
  <si>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</si>
  <si>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</si>
  <si>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</si>
  <si>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</si>
  <si>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</si>
  <si>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</si>
  <si>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</si>
  <si>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</si>
  <si>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</si>
  <si>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</si>
  <si>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</si>
  <si>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</si>
  <si>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</si>
  <si>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</si>
  <si>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</si>
  <si>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</si>
  <si>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</si>
  <si>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</si>
  <si>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</si>
  <si>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</si>
  <si>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</si>
  <si>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</si>
  <si>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</si>
  <si>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</si>
  <si>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</si>
  <si>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</si>
  <si>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</si>
  <si>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</si>
  <si>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</si>
  <si>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</si>
  <si>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</si>
  <si>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</si>
  <si>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</si>
  <si>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</si>
  <si>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</si>
  <si>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</si>
  <si>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</si>
  <si>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</si>
  <si>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</si>
  <si>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</si>
  <si>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</si>
  <si>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</si>
  <si>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</si>
  <si>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</si>
  <si>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</si>
  <si>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</si>
  <si>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</si>
  <si>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</si>
  <si>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</si>
  <si>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</si>
  <si>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</si>
  <si>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</si>
  <si>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</si>
  <si>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</si>
  <si>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</si>
  <si>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</si>
  <si>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</si>
  <si>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</si>
  <si>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</si>
  <si>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</si>
  <si>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</si>
  <si>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</si>
  <si>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</si>
  <si>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</si>
  <si>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</si>
  <si>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</si>
  <si>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</si>
  <si>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</si>
  <si>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</si>
  <si>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</si>
  <si>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</si>
  <si>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</si>
  <si>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</si>
  <si>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</si>
  <si>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</si>
  <si>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</si>
  <si>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</si>
  <si>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</si>
  <si>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</si>
  <si>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</si>
  <si>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</si>
  <si>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</si>
  <si>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</si>
  <si>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</si>
  <si>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</si>
  <si>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</si>
  <si>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</si>
  <si>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</si>
  <si>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</si>
  <si>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</si>
  <si>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</si>
  <si>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</si>
  <si>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</si>
  <si>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</si>
  <si>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</si>
  <si>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</si>
  <si>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</si>
  <si>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</si>
  <si>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</si>
  <si>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</si>
  <si>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</si>
  <si>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</si>
  <si>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</si>
  <si>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</si>
  <si>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</si>
  <si>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</si>
  <si>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</si>
  <si>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</si>
  <si>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</si>
  <si>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</si>
  <si>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</si>
  <si>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</si>
  <si>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</si>
  <si>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</si>
  <si>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</si>
  <si>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</si>
  <si>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</si>
  <si>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</si>
  <si>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</si>
  <si>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</si>
  <si>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</si>
  <si>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</si>
  <si>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</si>
  <si>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</si>
  <si>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</si>
  <si>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</si>
  <si>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</si>
  <si>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</si>
  <si>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</si>
  <si>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</si>
  <si>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</si>
  <si>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</si>
  <si>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</si>
  <si>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</si>
  <si>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</si>
  <si>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</si>
  <si>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</si>
  <si>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</si>
  <si>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</si>
  <si>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</si>
  <si>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</si>
  <si>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</si>
  <si>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</si>
  <si>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</si>
  <si>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</si>
  <si>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</si>
  <si>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</si>
  <si>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</si>
  <si>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</si>
  <si>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</si>
  <si>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</si>
  <si>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</si>
  <si>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</si>
  <si>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</si>
  <si>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</si>
  <si>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</si>
  <si>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</si>
  <si>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</si>
  <si>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</si>
  <si>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</si>
  <si>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</si>
  <si>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</si>
  <si>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</si>
  <si>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</si>
  <si>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</si>
  <si>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</si>
  <si>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</si>
  <si>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</si>
  <si>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</si>
  <si>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</si>
  <si>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</si>
  <si>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</si>
  <si>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</si>
  <si>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</si>
  <si>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</si>
  <si>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</si>
  <si>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</si>
  <si>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</si>
  <si>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</si>
  <si>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</si>
  <si>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</si>
  <si>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</si>
  <si>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</si>
  <si>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</si>
  <si>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</si>
  <si>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</si>
  <si>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</si>
  <si>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</si>
  <si>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</si>
  <si>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</si>
  <si>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</si>
  <si>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</si>
  <si>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</si>
  <si>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</si>
  <si>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</si>
  <si>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</si>
  <si>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</si>
  <si>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</si>
  <si>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</si>
  <si>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</si>
  <si>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</si>
  <si>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</si>
  <si>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</si>
  <si>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</si>
  <si>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</si>
  <si>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</si>
  <si>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</si>
  <si>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</si>
  <si>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</si>
  <si>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</si>
  <si>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</si>
  <si>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</si>
  <si>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</si>
  <si>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</si>
  <si>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</si>
  <si>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</si>
  <si>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</si>
  <si>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</si>
  <si>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</si>
  <si>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</si>
  <si>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</si>
  <si>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</si>
  <si>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</si>
  <si>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</si>
  <si>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</si>
  <si>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</si>
  <si>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</si>
  <si>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</si>
  <si>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</si>
  <si>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</si>
  <si>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</si>
  <si>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</si>
  <si>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</si>
  <si>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</si>
  <si>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</si>
  <si>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</si>
  <si>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</si>
  <si>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</si>
  <si>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</si>
  <si>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</si>
  <si>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</si>
  <si>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</si>
  <si>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</si>
  <si>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</si>
  <si>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</si>
  <si>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</si>
  <si>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</si>
  <si>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</si>
  <si>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</si>
  <si>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</si>
  <si>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</si>
  <si>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</si>
  <si>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</si>
  <si>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</si>
  <si>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</si>
  <si>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</si>
  <si>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</si>
  <si>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</si>
  <si>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</si>
  <si>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</si>
  <si>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</si>
  <si>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</si>
  <si>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</si>
  <si>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</si>
  <si>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</si>
  <si>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</si>
  <si>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</si>
  <si>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</si>
  <si>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</si>
  <si>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</si>
  <si>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</si>
  <si>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</si>
  <si>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</si>
  <si>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</si>
  <si>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</si>
  <si>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</si>
  <si>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</si>
  <si>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</si>
  <si>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</si>
  <si>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</si>
  <si>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</si>
  <si>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</si>
  <si>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</si>
  <si>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</si>
  <si>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</si>
  <si>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</si>
  <si>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</si>
  <si>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</si>
  <si>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</si>
  <si>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</si>
  <si>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</si>
  <si>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</si>
  <si>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</si>
  <si>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</si>
  <si>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</si>
  <si>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</si>
  <si>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</si>
  <si>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</si>
  <si>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</si>
  <si>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</si>
  <si>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</si>
  <si>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</si>
  <si>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</si>
  <si>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</si>
  <si>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</si>
  <si>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</si>
  <si>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</si>
  <si>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</si>
  <si>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</si>
  <si>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</si>
  <si>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</si>
  <si>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</si>
  <si>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</si>
  <si>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</si>
  <si>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</si>
  <si>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</si>
  <si>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</si>
  <si>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</si>
  <si>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</si>
  <si>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</si>
  <si>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</si>
  <si>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</si>
  <si>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</si>
  <si>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</si>
  <si>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</si>
  <si>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</si>
  <si>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</si>
  <si>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</si>
  <si>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</si>
  <si>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</si>
  <si>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</si>
  <si>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</si>
  <si>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</si>
  <si>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</si>
  <si>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</si>
  <si>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</si>
  <si>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</si>
  <si>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</si>
  <si>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</si>
  <si>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</si>
  <si>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</si>
  <si>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</si>
  <si>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</si>
  <si>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</si>
  <si>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</si>
  <si>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</si>
  <si>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</si>
  <si>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</si>
  <si>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</si>
  <si>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</si>
  <si>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</si>
  <si>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</si>
  <si>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</si>
  <si>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</si>
  <si>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</si>
  <si>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</si>
  <si>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</si>
  <si>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</si>
  <si>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</si>
  <si>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</si>
  <si>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</si>
  <si>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</si>
  <si>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</si>
  <si>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</si>
  <si>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</si>
  <si>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</si>
  <si>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</si>
  <si>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</si>
  <si>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</si>
  <si>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</si>
  <si>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</si>
  <si>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</si>
  <si>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</si>
  <si>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</si>
  <si>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</si>
  <si>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</si>
  <si>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</si>
  <si>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</si>
  <si>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</si>
  <si>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</si>
  <si>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</si>
  <si>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</si>
  <si>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</si>
  <si>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</si>
  <si>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</si>
  <si>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</si>
  <si>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</si>
  <si>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</si>
  <si>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</si>
  <si>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</si>
  <si>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</si>
  <si>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</si>
  <si>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</si>
  <si>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</si>
  <si>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</si>
  <si>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</si>
  <si>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</si>
  <si>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</si>
  <si>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</si>
  <si>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</si>
  <si>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</si>
  <si>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</si>
  <si>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</si>
  <si>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</si>
  <si>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</si>
  <si>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</si>
  <si>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</si>
  <si>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</si>
  <si>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</si>
  <si>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</si>
  <si>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</si>
  <si>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</si>
  <si>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</si>
  <si>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</si>
  <si>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</si>
  <si>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</si>
  <si>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</si>
  <si>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</si>
  <si>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</si>
  <si>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</si>
  <si>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</si>
  <si>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</si>
  <si>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</si>
  <si>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</si>
  <si>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</si>
  <si>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</si>
  <si>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</si>
  <si>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</si>
  <si>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</si>
  <si>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</si>
  <si>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</si>
  <si>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</si>
  <si>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</si>
  <si>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</si>
  <si>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</si>
  <si>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</si>
  <si>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</si>
  <si>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</si>
  <si>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</si>
  <si>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</si>
  <si>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</si>
  <si>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</si>
  <si>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</si>
  <si>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</si>
  <si>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</si>
  <si>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</si>
  <si>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</si>
  <si>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</si>
  <si>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</si>
  <si>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</si>
  <si>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</si>
  <si>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</si>
  <si>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</si>
  <si>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</si>
  <si>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</si>
  <si>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</si>
  <si>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</si>
  <si>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</si>
  <si>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</si>
  <si>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</si>
  <si>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</si>
  <si>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</si>
  <si>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</si>
  <si>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</si>
  <si>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</si>
  <si>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</si>
  <si>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</si>
  <si>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</si>
  <si>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</si>
  <si>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</si>
  <si>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</si>
  <si>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</si>
  <si>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</si>
  <si>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</si>
  <si>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</si>
  <si>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</si>
  <si>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</si>
  <si>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</si>
  <si>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</si>
  <si>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</si>
  <si>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</si>
  <si>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</si>
  <si>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</si>
  <si>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</si>
  <si>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</si>
  <si>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</si>
  <si>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</si>
  <si>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</si>
  <si>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</si>
  <si>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</si>
  <si>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</si>
  <si>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</si>
  <si>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</si>
  <si>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</si>
  <si>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</si>
  <si>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</si>
  <si>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</si>
  <si>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</si>
  <si>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</si>
  <si>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</si>
  <si>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</si>
  <si>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</si>
  <si>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</si>
  <si>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</si>
  <si>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</si>
  <si>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</si>
  <si>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</si>
  <si>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</si>
  <si>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</si>
  <si>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</si>
  <si>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</si>
  <si>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</si>
  <si>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</si>
  <si>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</si>
  <si>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</si>
  <si>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</si>
  <si>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</si>
  <si>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</si>
  <si>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</si>
  <si>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</si>
  <si>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</si>
  <si>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</si>
  <si>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</si>
  <si>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</si>
  <si>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</si>
  <si>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</si>
  <si>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</si>
  <si>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</si>
  <si>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</si>
  <si>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</si>
  <si>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</si>
  <si>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</si>
  <si>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</si>
  <si>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</si>
  <si>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</si>
  <si>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</si>
  <si>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</si>
  <si>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</si>
  <si>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</si>
  <si>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</si>
  <si>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</si>
  <si>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</si>
  <si>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</si>
  <si>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</si>
  <si>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</si>
  <si>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</si>
  <si>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</si>
  <si>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</si>
  <si>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</si>
  <si>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</si>
  <si>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</si>
  <si>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</si>
  <si>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</si>
  <si>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</si>
  <si>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</si>
  <si>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</si>
  <si>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</si>
  <si>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</si>
  <si>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</si>
  <si>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</si>
  <si>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</si>
  <si>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</si>
  <si>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</si>
  <si>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</si>
  <si>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</si>
  <si>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</si>
  <si>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</si>
  <si>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</si>
  <si>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</si>
  <si>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</si>
  <si>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</si>
  <si>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</si>
  <si>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</si>
  <si>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</si>
  <si>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</si>
  <si>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</si>
  <si>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</si>
  <si>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</si>
  <si>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</si>
  <si>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</si>
  <si>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</si>
  <si>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</si>
  <si>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</si>
  <si>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</si>
  <si>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</si>
  <si>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</si>
  <si>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</si>
  <si>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</si>
  <si>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</si>
  <si>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</si>
  <si>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</si>
  <si>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</si>
  <si>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</si>
  <si>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</si>
  <si>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</si>
  <si>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</si>
  <si>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</si>
  <si>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</si>
  <si>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</si>
  <si>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</si>
  <si>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</si>
  <si>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</si>
  <si>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</si>
  <si>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</si>
  <si>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</si>
  <si>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</si>
  <si>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</si>
  <si>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</si>
  <si>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</si>
  <si>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</si>
  <si>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</si>
  <si>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</si>
  <si>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</si>
  <si>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</si>
  <si>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</si>
  <si>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</si>
  <si>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</si>
  <si>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</si>
  <si>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</si>
  <si>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</si>
  <si>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</si>
  <si>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</si>
  <si>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</si>
  <si>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</si>
  <si>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</si>
  <si>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</si>
  <si>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</si>
  <si>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</si>
  <si>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</si>
  <si>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</si>
  <si>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</si>
  <si>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</si>
  <si>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</si>
  <si>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</si>
  <si>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</si>
  <si>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</si>
  <si>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</si>
  <si>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</si>
  <si>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</si>
  <si>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</si>
  <si>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</si>
  <si>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</si>
  <si>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</si>
  <si>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</si>
  <si>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</si>
  <si>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</si>
  <si>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</si>
  <si>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</si>
  <si>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</si>
  <si>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</si>
  <si>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</si>
  <si>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</si>
  <si>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</si>
  <si>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</si>
  <si>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</si>
  <si>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</si>
  <si>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</si>
  <si>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</si>
  <si>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</si>
  <si>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</si>
  <si>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</si>
  <si>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</si>
  <si>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</si>
  <si>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</si>
  <si>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</si>
  <si>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</si>
  <si>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</si>
  <si>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</si>
  <si>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</si>
  <si>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</si>
  <si>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</si>
  <si>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</si>
  <si>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</si>
  <si>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</si>
  <si>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</si>
  <si>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</si>
  <si>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</si>
  <si>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</si>
  <si>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</si>
  <si>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</si>
  <si>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</si>
  <si>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</si>
  <si>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</si>
  <si>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</si>
  <si>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</si>
  <si>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</si>
  <si>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</si>
  <si>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</si>
  <si>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</si>
  <si>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</si>
  <si>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</si>
  <si>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</si>
  <si>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</si>
  <si>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</si>
  <si>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</si>
  <si>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</si>
  <si>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</si>
  <si>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</si>
  <si>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</si>
  <si>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</si>
  <si>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</si>
  <si>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</si>
  <si>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</si>
  <si>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</si>
  <si>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</si>
  <si>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</si>
  <si>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</si>
  <si>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</si>
  <si>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</si>
  <si>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</si>
  <si>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</si>
  <si>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</si>
  <si>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</si>
  <si>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</si>
  <si>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</si>
  <si>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</si>
  <si>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</si>
  <si>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</si>
  <si>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</si>
  <si>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</si>
  <si>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</si>
  <si>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</si>
  <si>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</si>
  <si>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</si>
  <si>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</si>
  <si>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</si>
  <si>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</si>
  <si>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</si>
  <si>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</si>
  <si>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</si>
  <si>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</si>
  <si>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</si>
  <si>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</si>
  <si>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</si>
  <si>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</si>
  <si>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</si>
  <si>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</si>
  <si>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</si>
  <si>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</si>
  <si>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</si>
  <si>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</si>
  <si>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</si>
  <si>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</si>
  <si>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</si>
  <si>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</si>
  <si>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</si>
  <si>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</si>
  <si>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</si>
  <si>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</si>
  <si>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</si>
  <si>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</si>
  <si>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</si>
  <si>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</si>
  <si>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</si>
  <si>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</si>
  <si>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</si>
  <si>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</si>
  <si>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</si>
  <si>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</si>
  <si>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</si>
  <si>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</si>
  <si>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</si>
  <si>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</si>
  <si>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</si>
  <si>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</si>
  <si>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</si>
  <si>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</si>
  <si>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</si>
  <si>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</si>
  <si>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</si>
  <si>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</si>
  <si>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</si>
  <si>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</si>
  <si>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</si>
  <si>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</si>
  <si>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</si>
  <si>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</si>
  <si>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</si>
  <si>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</si>
  <si>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</si>
  <si>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</si>
  <si>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</si>
  <si>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</si>
  <si>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</si>
  <si>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</si>
  <si>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</si>
  <si>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</si>
  <si>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</si>
  <si>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</si>
  <si>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</si>
  <si>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</si>
  <si>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</si>
  <si>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</si>
  <si>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</si>
  <si>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</si>
  <si>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</si>
  <si>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</si>
  <si>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</si>
  <si>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</si>
  <si>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</si>
  <si>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</si>
  <si>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</si>
  <si>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</si>
  <si>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</si>
  <si>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</si>
  <si>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</si>
  <si>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</si>
  <si>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</si>
  <si>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</si>
  <si>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</si>
  <si>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</si>
  <si>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</si>
  <si>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</si>
  <si>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</si>
  <si>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</si>
  <si>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</si>
  <si>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</si>
  <si>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</si>
  <si>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</si>
  <si>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</si>
  <si>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</si>
  <si>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</si>
  <si>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</si>
  <si>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</si>
  <si>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</si>
  <si>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</si>
  <si>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</si>
  <si>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</si>
  <si>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</si>
  <si>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</si>
  <si>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</si>
  <si>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</si>
  <si>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</si>
  <si>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</si>
  <si>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</si>
  <si>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</si>
  <si>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</si>
  <si>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</si>
  <si>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</si>
  <si>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</si>
  <si>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</si>
  <si>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</si>
  <si>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</si>
  <si>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</si>
  <si>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</si>
  <si>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</si>
  <si>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</si>
  <si>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</si>
  <si>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</si>
  <si>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</si>
  <si>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</si>
  <si>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</si>
  <si>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</si>
  <si>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</si>
  <si>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</si>
  <si>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</si>
  <si>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</si>
  <si>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</si>
  <si>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</si>
  <si>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</si>
  <si>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</si>
  <si>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</si>
  <si>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</si>
  <si>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</si>
  <si>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</si>
  <si>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</si>
  <si>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</si>
  <si>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</si>
  <si>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</si>
  <si>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</si>
  <si>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</si>
  <si>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</si>
  <si>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</si>
  <si>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</si>
  <si>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</si>
  <si>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</si>
  <si>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</si>
  <si>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</si>
  <si>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</si>
  <si>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</si>
  <si>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</si>
  <si>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</si>
  <si>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</si>
  <si>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</si>
  <si>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</si>
  <si>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</si>
  <si>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</si>
  <si>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</si>
  <si>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</si>
  <si>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</si>
  <si>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</si>
  <si>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</si>
  <si>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</si>
  <si>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</si>
  <si>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</si>
  <si>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</si>
  <si>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</si>
  <si>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</si>
  <si>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</si>
  <si>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</si>
  <si>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</si>
  <si>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</si>
  <si>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</si>
  <si>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</si>
  <si>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</si>
  <si>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</si>
  <si>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</si>
  <si>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</si>
  <si>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</si>
  <si>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</si>
  <si>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</si>
  <si>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</si>
  <si>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</si>
  <si>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</si>
  <si>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</si>
  <si>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</si>
  <si>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</si>
  <si>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</si>
  <si>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</si>
  <si>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</si>
  <si>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</si>
  <si>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</si>
  <si>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</si>
  <si>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</si>
  <si>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</si>
  <si>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</si>
  <si>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</si>
  <si>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</si>
  <si>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</si>
  <si>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</si>
  <si>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</si>
  <si>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</si>
  <si>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</si>
  <si>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</si>
  <si>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</si>
  <si>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</si>
  <si>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</si>
  <si>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</si>
  <si>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</si>
  <si>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</si>
  <si>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</si>
  <si>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</si>
  <si>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</si>
  <si>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</si>
  <si>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</si>
  <si>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</si>
  <si>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</si>
  <si>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</si>
  <si>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</si>
  <si>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</si>
  <si>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</si>
  <si>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</si>
  <si>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</si>
  <si>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</si>
  <si>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</si>
  <si>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</si>
  <si>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</si>
  <si>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</si>
  <si>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</si>
  <si>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</si>
  <si>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</si>
  <si>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</si>
  <si>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</si>
  <si>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</si>
  <si>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</si>
  <si>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</si>
  <si>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</si>
  <si>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</si>
  <si>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</si>
  <si>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</si>
  <si>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</si>
  <si>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</si>
  <si>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</si>
  <si>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</si>
  <si>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</si>
  <si>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</si>
  <si>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</si>
  <si>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</si>
  <si>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</si>
  <si>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</si>
  <si>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</si>
  <si>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</si>
  <si>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</si>
  <si>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</si>
  <si>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</si>
  <si>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</si>
  <si>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</si>
  <si>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</si>
  <si>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</si>
  <si>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</si>
  <si>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</si>
  <si>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</si>
  <si>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</si>
  <si>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</si>
  <si>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</si>
  <si>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</si>
  <si>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</si>
  <si>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</si>
  <si>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</si>
  <si>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</si>
  <si>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</si>
  <si>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</si>
  <si>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</si>
  <si>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</si>
  <si>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</si>
  <si>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</si>
  <si>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</si>
  <si>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</si>
  <si>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</si>
  <si>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</si>
  <si>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</si>
  <si>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</si>
  <si>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</si>
  <si>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</si>
  <si>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</si>
  <si>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</si>
  <si>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</si>
  <si>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</si>
  <si>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</si>
  <si>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</si>
  <si>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</si>
  <si>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</si>
  <si>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</si>
  <si>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</si>
  <si>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</si>
  <si>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</si>
  <si>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</si>
  <si>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</si>
  <si>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</si>
  <si>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</si>
  <si>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</si>
  <si>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</si>
  <si>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</si>
  <si>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</si>
  <si>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</si>
  <si>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</si>
  <si>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</si>
  <si>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</si>
  <si>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</si>
  <si>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</si>
  <si>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</si>
  <si>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</si>
  <si>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</si>
  <si>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</si>
  <si>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</si>
  <si>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</si>
  <si>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</si>
  <si>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</si>
  <si>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</si>
  <si>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</si>
  <si>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</si>
  <si>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</si>
  <si>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</si>
  <si>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</si>
  <si>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</si>
  <si>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</si>
  <si>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</si>
  <si>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</si>
  <si>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</si>
  <si>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</si>
  <si>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</si>
  <si>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</si>
  <si>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</si>
  <si>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</si>
  <si>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</si>
  <si>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</si>
  <si>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</si>
  <si>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</si>
  <si>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</si>
  <si>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</si>
  <si>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</si>
  <si>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</si>
  <si>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</si>
  <si>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</si>
  <si>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</si>
  <si>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</si>
  <si>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</si>
  <si>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</si>
  <si>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</si>
  <si>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</si>
  <si>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</si>
  <si>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</si>
  <si>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</si>
  <si>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</si>
  <si>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</si>
  <si>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</si>
  <si>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</si>
  <si>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</si>
  <si>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</si>
  <si>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</si>
  <si>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</si>
  <si>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</si>
  <si>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</si>
  <si>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</si>
  <si>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</si>
  <si>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</si>
  <si>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</si>
  <si>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</si>
  <si>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</si>
  <si>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</si>
  <si>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</si>
  <si>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</si>
  <si>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</si>
  <si>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</si>
  <si>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</si>
  <si>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</si>
  <si>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</si>
  <si>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</si>
  <si>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</si>
  <si>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</si>
  <si>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</si>
  <si>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</si>
  <si>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</si>
  <si>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</si>
  <si>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</si>
  <si>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</si>
  <si>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</si>
  <si>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</si>
  <si>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</si>
  <si>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</si>
  <si>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</si>
  <si>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</si>
  <si>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</si>
  <si>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</si>
  <si>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</si>
  <si>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</si>
  <si>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</si>
  <si>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</si>
  <si>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</si>
  <si>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</si>
  <si>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</si>
  <si>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</si>
  <si>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</si>
  <si>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</si>
  <si>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</si>
  <si>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</si>
  <si>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</si>
  <si>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</si>
  <si>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</si>
  <si>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</si>
  <si>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</si>
  <si>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</si>
  <si>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</si>
  <si>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</si>
  <si>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</si>
  <si>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</si>
  <si>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</si>
  <si>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</si>
  <si>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</si>
  <si>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</si>
  <si>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</si>
  <si>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</si>
  <si>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</si>
  <si>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</si>
  <si>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</si>
  <si>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</si>
  <si>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</si>
  <si>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</si>
  <si>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</si>
  <si>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</si>
  <si>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</si>
  <si>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</si>
  <si>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</si>
  <si>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</si>
  <si>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</si>
  <si>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</si>
  <si>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</si>
  <si>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</si>
  <si>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</si>
  <si>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</si>
  <si>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</si>
  <si>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</si>
  <si>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</si>
  <si>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</si>
  <si>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</si>
  <si>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</si>
  <si>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</si>
  <si>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</si>
  <si>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</si>
  <si>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</si>
  <si>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</si>
  <si>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</si>
  <si>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</si>
  <si>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</si>
  <si>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</si>
  <si>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</si>
  <si>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</si>
  <si>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</si>
  <si>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</si>
  <si>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</si>
  <si>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</si>
  <si>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</si>
  <si>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</si>
  <si>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</si>
  <si>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</si>
  <si>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</si>
  <si>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</si>
  <si>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</si>
  <si>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</si>
  <si>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</si>
  <si>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</si>
  <si>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</si>
  <si>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</si>
  <si>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</si>
  <si>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</si>
  <si>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</si>
  <si>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</si>
  <si>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</si>
  <si>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</si>
  <si>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</si>
  <si>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</si>
  <si>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</si>
  <si>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</si>
  <si>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</si>
  <si>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</si>
  <si>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</si>
  <si>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</si>
  <si>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</si>
  <si>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</si>
  <si>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</si>
  <si>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</si>
  <si>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</si>
  <si>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</si>
  <si>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</si>
  <si>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</si>
  <si>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</si>
  <si>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</si>
  <si>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</si>
  <si>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</si>
  <si>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</si>
  <si>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</si>
  <si>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</si>
  <si>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</si>
  <si>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</si>
  <si>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</si>
  <si>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</si>
  <si>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</si>
  <si>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</si>
  <si>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</si>
  <si>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</si>
  <si>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</si>
  <si>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</si>
  <si>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</si>
  <si>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</si>
  <si>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</si>
  <si>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</si>
  <si>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</si>
  <si>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</si>
  <si>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</si>
  <si>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</si>
  <si>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</si>
  <si>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</si>
  <si>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</si>
  <si>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</si>
  <si>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</si>
  <si>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</si>
  <si>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</si>
  <si>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</si>
  <si>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</si>
  <si>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</si>
  <si>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</si>
  <si>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</si>
  <si>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</si>
  <si>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</si>
  <si>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</si>
  <si>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</si>
  <si>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</si>
  <si>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</si>
  <si>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</si>
  <si>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</si>
  <si>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</si>
  <si>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</si>
  <si>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</si>
  <si>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</si>
  <si>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</si>
  <si>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</si>
  <si>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</si>
  <si>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</si>
  <si>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</si>
  <si>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</si>
  <si>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</si>
  <si>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</si>
  <si>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</si>
  <si>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</si>
  <si>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</si>
  <si>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</si>
  <si>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</si>
  <si>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</si>
  <si>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</si>
  <si>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</si>
  <si>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</si>
  <si>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</si>
  <si>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</si>
  <si>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</si>
  <si>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</si>
  <si>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</si>
  <si>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</si>
  <si>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</si>
  <si>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</si>
  <si>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</si>
  <si>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</si>
  <si>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</si>
  <si>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</si>
  <si>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</si>
  <si>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</si>
  <si>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</si>
  <si>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</si>
  <si>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</si>
  <si>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</si>
  <si>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</si>
  <si>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</si>
  <si>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</si>
  <si>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</si>
  <si>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</si>
  <si>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</si>
  <si>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</si>
  <si>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</si>
  <si>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</si>
  <si>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</si>
  <si>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</si>
  <si>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</si>
  <si>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</si>
  <si>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</si>
  <si>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</si>
  <si>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</si>
  <si>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</si>
  <si>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</si>
  <si>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</si>
  <si>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</si>
  <si>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</si>
  <si>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</si>
  <si>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</si>
  <si>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</si>
  <si>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</si>
  <si>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</si>
  <si>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</si>
  <si>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</si>
  <si>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</si>
  <si>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</si>
  <si>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</si>
  <si>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</si>
  <si>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</si>
  <si>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</si>
  <si>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</si>
  <si>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</si>
  <si>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</si>
  <si>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</si>
  <si>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</si>
  <si>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</si>
  <si>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</si>
  <si>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</si>
  <si>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</si>
  <si>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</si>
  <si>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</si>
  <si>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</si>
  <si>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</si>
  <si>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</si>
  <si>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</si>
  <si>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</si>
  <si>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</si>
  <si>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</si>
  <si>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</si>
  <si>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</si>
  <si>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</si>
  <si>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</si>
  <si>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</si>
  <si>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</si>
  <si>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</si>
  <si>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</si>
  <si>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</si>
  <si>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</si>
  <si>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</si>
  <si>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</si>
  <si>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</si>
  <si>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</si>
  <si>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</si>
  <si>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</si>
  <si>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</si>
  <si>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</si>
  <si>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</si>
  <si>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</si>
  <si>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</si>
  <si>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</si>
  <si>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</si>
  <si>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</si>
  <si>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</si>
  <si>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</si>
  <si>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</si>
  <si>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</si>
  <si>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</si>
  <si>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</si>
  <si>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</si>
  <si>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</si>
  <si>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</si>
  <si>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</si>
  <si>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</si>
  <si>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</si>
  <si>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</si>
  <si>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</si>
  <si>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</si>
  <si>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</si>
  <si>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</si>
  <si>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</si>
  <si>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</si>
  <si>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</si>
  <si>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</si>
  <si>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</si>
  <si>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</si>
  <si>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</si>
  <si>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</si>
  <si>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</si>
  <si>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</si>
  <si>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</si>
  <si>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</si>
  <si>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</si>
  <si>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</si>
  <si>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</si>
  <si>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</si>
  <si>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</si>
  <si>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</si>
  <si>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</si>
  <si>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</si>
  <si>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</si>
  <si>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</si>
  <si>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</si>
  <si>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</si>
  <si>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</si>
  <si>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</si>
  <si>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</si>
  <si>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</si>
  <si>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</si>
  <si>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</si>
  <si>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</si>
  <si>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</si>
  <si>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</si>
  <si>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</si>
  <si>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</si>
  <si>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</si>
  <si>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</si>
  <si>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</si>
  <si>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</si>
  <si>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</si>
  <si>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</si>
  <si>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</si>
  <si>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</si>
  <si>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</si>
  <si>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</si>
  <si>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</si>
  <si>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</si>
  <si>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</si>
  <si>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</si>
  <si>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</si>
  <si>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</si>
  <si>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</si>
  <si>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</si>
  <si>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</si>
  <si>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</si>
  <si>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</si>
  <si>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</si>
  <si>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</si>
  <si>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</si>
  <si>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</si>
  <si>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</si>
  <si>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</si>
  <si>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</si>
  <si>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</si>
  <si>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</si>
  <si>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</si>
  <si>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</si>
  <si>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</si>
  <si>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</si>
  <si>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</si>
  <si>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</si>
  <si>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</si>
  <si>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</si>
  <si>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</si>
  <si>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</si>
  <si>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</si>
  <si>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</si>
  <si>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</si>
  <si>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</si>
  <si>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</si>
  <si>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</si>
  <si>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</si>
  <si>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</si>
  <si>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</si>
  <si>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</si>
  <si>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</si>
  <si>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</si>
  <si>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</si>
  <si>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</si>
  <si>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</si>
  <si>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</si>
  <si>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</si>
  <si>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</si>
  <si>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</si>
  <si>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</si>
  <si>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</si>
  <si>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</si>
  <si>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</si>
  <si>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</si>
  <si>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</si>
  <si>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</si>
  <si>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</si>
  <si>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</si>
  <si>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</si>
  <si>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</si>
  <si>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</si>
  <si>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</si>
  <si>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</si>
  <si>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</si>
  <si>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</si>
  <si>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</si>
  <si>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</si>
  <si>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</si>
  <si>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</si>
  <si>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</si>
  <si>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</si>
  <si>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</si>
  <si>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</si>
  <si>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</si>
  <si>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</si>
  <si>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</si>
  <si>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</si>
  <si>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</si>
  <si>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</si>
  <si>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</si>
  <si>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</si>
  <si>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</si>
  <si>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</si>
  <si>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</si>
  <si>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</si>
  <si>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</si>
  <si>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</si>
  <si>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</si>
  <si>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</si>
  <si>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</si>
  <si>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</si>
  <si>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</si>
  <si>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</si>
  <si>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</si>
  <si>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</si>
  <si>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</si>
  <si>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</si>
  <si>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</si>
  <si>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</si>
  <si>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</si>
  <si>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</si>
  <si>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</si>
  <si>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</si>
  <si>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</si>
  <si>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</si>
  <si>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</si>
  <si>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</si>
  <si>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</si>
  <si>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</si>
  <si>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</si>
  <si>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</si>
  <si>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</si>
  <si>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</si>
  <si>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</si>
  <si>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</si>
  <si>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</si>
  <si>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</si>
  <si>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</si>
  <si>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</si>
  <si>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</si>
  <si>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</si>
  <si>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</si>
  <si>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</si>
  <si>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</si>
  <si>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</si>
  <si>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</si>
  <si>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</si>
  <si>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</si>
  <si>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</si>
  <si>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</si>
  <si>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</si>
  <si>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</si>
  <si>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</si>
  <si>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</si>
  <si>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</si>
  <si>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</si>
  <si>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</si>
  <si>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</si>
  <si>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</si>
  <si>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</si>
  <si>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</si>
  <si>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</si>
  <si>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</si>
  <si>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</si>
  <si>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</si>
  <si>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</si>
  <si>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</si>
  <si>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</si>
  <si>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</si>
  <si>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</si>
  <si>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</si>
  <si>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</si>
  <si>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</si>
  <si>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</si>
  <si>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</si>
  <si>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</si>
  <si>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</si>
  <si>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</si>
  <si>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</si>
  <si>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</si>
  <si>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</si>
  <si>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</si>
  <si>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</si>
  <si>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</si>
  <si>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</si>
  <si>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</si>
  <si>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</si>
  <si>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</si>
  <si>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</si>
  <si>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</si>
  <si>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</si>
  <si>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</si>
  <si>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</si>
  <si>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</si>
  <si>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</si>
  <si>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</si>
  <si>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</si>
  <si>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</si>
  <si>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</si>
  <si>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</si>
  <si>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</si>
  <si>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</si>
  <si>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</si>
  <si>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</si>
  <si>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</si>
  <si>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</si>
  <si>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</si>
  <si>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</si>
  <si>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</si>
  <si>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</si>
  <si>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</si>
  <si>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</si>
  <si>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</si>
  <si>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</si>
  <si>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</si>
  <si>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</si>
  <si>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</si>
  <si>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</si>
  <si>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</si>
  <si>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</si>
  <si>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</si>
  <si>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</si>
  <si>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</si>
  <si>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</si>
  <si>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</si>
  <si>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</si>
  <si>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</si>
  <si>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</si>
  <si>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</si>
  <si>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</si>
  <si>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</si>
  <si>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</si>
  <si>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</si>
  <si>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</si>
  <si>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</si>
  <si>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</si>
  <si>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</si>
  <si>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</si>
  <si>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</si>
  <si>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</si>
  <si>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</si>
  <si>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</si>
  <si>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</si>
  <si>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</si>
  <si>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</si>
  <si>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</si>
  <si>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</si>
  <si>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</si>
  <si>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</si>
  <si>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</si>
  <si>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</si>
  <si>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</si>
  <si>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</si>
  <si>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</si>
  <si>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</si>
  <si>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</si>
  <si>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</si>
  <si>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</si>
  <si>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</si>
  <si>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</si>
  <si>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</si>
  <si>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</si>
  <si>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</si>
  <si>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</si>
  <si>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</si>
  <si>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</si>
  <si>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</si>
  <si>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</si>
  <si>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</si>
  <si>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</si>
  <si>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</si>
  <si>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</si>
  <si>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</si>
  <si>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</si>
  <si>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</si>
  <si>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</si>
  <si>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</si>
  <si>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</si>
  <si>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</si>
  <si>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</si>
  <si>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</si>
  <si>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</si>
  <si>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</si>
  <si>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</si>
  <si>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</si>
  <si>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</si>
  <si>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</si>
  <si>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</si>
  <si>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</si>
  <si>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</si>
  <si>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</si>
  <si>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</si>
  <si>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</si>
  <si>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</si>
  <si>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</si>
  <si>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</si>
  <si>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</si>
  <si>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</si>
  <si>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</si>
  <si>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</si>
  <si>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</si>
  <si>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</si>
  <si>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</si>
  <si>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</si>
  <si>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</si>
  <si>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</si>
  <si>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</si>
  <si>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</si>
  <si>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</si>
  <si>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</si>
  <si>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</si>
  <si>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</si>
  <si>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</si>
  <si>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</si>
  <si>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</si>
  <si>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</si>
  <si>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</si>
  <si>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</si>
  <si>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</si>
  <si>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</si>
  <si>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</si>
  <si>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</si>
  <si>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</si>
  <si>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</si>
  <si>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</si>
  <si>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</si>
  <si>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</si>
  <si>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</si>
  <si>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</si>
  <si>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</si>
  <si>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</si>
  <si>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</si>
  <si>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</si>
  <si>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</si>
  <si>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</si>
  <si>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</si>
  <si>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</si>
  <si>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</si>
  <si>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</si>
  <si>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</si>
  <si>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</si>
  <si>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</si>
  <si>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</si>
  <si>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</si>
  <si>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</si>
  <si>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</si>
  <si>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</si>
  <si>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</si>
  <si>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</si>
  <si>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</si>
  <si>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</si>
  <si>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</si>
  <si>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</si>
  <si>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</si>
  <si>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</si>
  <si>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</si>
  <si>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</si>
  <si>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</si>
  <si>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</si>
  <si>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</si>
  <si>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</si>
  <si>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</si>
  <si>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</si>
  <si>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</si>
  <si>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</si>
  <si>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</si>
  <si>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</si>
  <si>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</si>
  <si>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</si>
  <si>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</si>
  <si>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</si>
  <si>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</si>
  <si>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</si>
  <si>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</si>
  <si>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</si>
  <si>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</si>
  <si>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</si>
  <si>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</si>
  <si>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</si>
  <si>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</si>
  <si>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</si>
  <si>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</si>
  <si>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</si>
  <si>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</si>
  <si>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</si>
  <si>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</si>
  <si>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</si>
  <si>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</si>
  <si>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</si>
  <si>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</si>
  <si>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</si>
  <si>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</si>
  <si>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</si>
  <si>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</si>
  <si>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</si>
  <si>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</si>
  <si>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</si>
  <si>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</si>
  <si>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</si>
  <si>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</si>
  <si>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</si>
  <si>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</si>
  <si>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</si>
  <si>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</si>
  <si>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</si>
  <si>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</si>
  <si>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</si>
  <si>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</si>
  <si>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</si>
  <si>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</si>
  <si>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</si>
  <si>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</si>
  <si>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</si>
  <si>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</si>
  <si>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</si>
  <si>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</si>
  <si>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</si>
  <si>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</si>
  <si>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</si>
  <si>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</si>
  <si>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</si>
  <si>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</si>
  <si>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</si>
  <si>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</si>
  <si>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</si>
  <si>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</si>
  <si>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</si>
  <si>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</si>
  <si>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</si>
  <si>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</si>
  <si>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</si>
  <si>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</si>
  <si>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</si>
  <si>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</si>
  <si>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</si>
  <si>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</si>
  <si>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</si>
  <si>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</si>
  <si>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</si>
  <si>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</si>
  <si>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</si>
  <si>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</si>
  <si>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</si>
  <si>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</si>
  <si>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</si>
  <si>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</si>
  <si>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</si>
  <si>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</si>
  <si>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</si>
  <si>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</si>
  <si>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</si>
  <si>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</si>
  <si>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</si>
  <si>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</si>
  <si>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</si>
  <si>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</si>
  <si>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</si>
  <si>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</si>
  <si>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</si>
  <si>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</si>
  <si>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</si>
  <si>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</si>
  <si>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</si>
  <si>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</si>
  <si>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</si>
  <si>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</si>
  <si>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</si>
  <si>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</si>
  <si>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</si>
  <si>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</si>
  <si>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</si>
  <si>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</si>
  <si>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</si>
  <si>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</si>
  <si>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</si>
  <si>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</si>
  <si>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</si>
  <si>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</si>
  <si>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</si>
  <si>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</si>
  <si>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</si>
  <si>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</si>
  <si>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</si>
  <si>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</si>
  <si>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</si>
  <si>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</si>
  <si>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</si>
  <si>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</si>
  <si>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</si>
  <si>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</si>
  <si>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</si>
  <si>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</si>
  <si>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</si>
  <si>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</si>
  <si>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</si>
  <si>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</si>
  <si>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</si>
  <si>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</si>
  <si>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</si>
  <si>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</si>
  <si>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</si>
  <si>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</si>
  <si>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</si>
  <si>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</si>
  <si>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</si>
  <si>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</si>
  <si>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</si>
  <si>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</si>
  <si>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</si>
  <si>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</si>
  <si>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</si>
  <si>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</si>
  <si>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</si>
  <si>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</si>
  <si>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</si>
  <si>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</si>
  <si>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</si>
  <si>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</si>
  <si>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</si>
  <si>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</si>
  <si>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</si>
  <si>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</si>
  <si>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</si>
  <si>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</si>
  <si>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</si>
  <si>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</si>
  <si>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</si>
  <si>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</si>
  <si>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</si>
  <si>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</si>
  <si>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</si>
  <si>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</si>
  <si>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</si>
  <si>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</si>
  <si>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</si>
  <si>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</si>
  <si>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</si>
  <si>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</si>
  <si>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</si>
  <si>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</si>
  <si>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</si>
  <si>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</si>
  <si>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</si>
  <si>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</si>
  <si>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</si>
  <si>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</si>
  <si>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</si>
  <si>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</si>
  <si>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</si>
  <si>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</si>
  <si>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</si>
  <si>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</si>
  <si>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</si>
  <si>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</si>
  <si>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</si>
  <si>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</si>
  <si>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</si>
  <si>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</si>
  <si>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</si>
  <si>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</si>
  <si>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</si>
  <si>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</si>
  <si>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</si>
  <si>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</si>
  <si>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</si>
  <si>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</si>
  <si>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</si>
  <si>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</si>
  <si>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</si>
  <si>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</si>
  <si>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</si>
  <si>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</si>
  <si>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</si>
  <si>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</si>
  <si>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</si>
  <si>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</si>
  <si>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</si>
  <si>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</si>
  <si>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</si>
  <si>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</si>
  <si>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</si>
  <si>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</si>
  <si>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</si>
  <si>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</si>
  <si>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</si>
  <si>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</si>
  <si>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</si>
  <si>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</si>
  <si>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</si>
  <si>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</si>
  <si>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</si>
  <si>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</si>
  <si>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</si>
  <si>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</si>
  <si>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</si>
  <si>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</si>
  <si>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</si>
  <si>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</si>
  <si>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</si>
  <si>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</si>
  <si>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</si>
  <si>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</si>
  <si>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</si>
  <si>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</si>
  <si>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</si>
  <si>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</si>
  <si>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</si>
  <si>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</si>
  <si>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</si>
  <si>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</si>
  <si>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</si>
  <si>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</si>
  <si>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</si>
  <si>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</si>
  <si>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</si>
  <si>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</si>
  <si>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</si>
  <si>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</si>
  <si>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</si>
  <si>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</si>
  <si>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</si>
  <si>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</si>
  <si>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</si>
  <si>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</si>
  <si>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</si>
  <si>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</si>
  <si>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</si>
  <si>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</si>
  <si>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</si>
  <si>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</si>
  <si>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</si>
  <si>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</si>
  <si>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</si>
  <si>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</si>
  <si>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</si>
  <si>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</si>
  <si>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</si>
  <si>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</si>
  <si>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</si>
  <si>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</si>
  <si>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</si>
  <si>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</si>
  <si>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</si>
  <si>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</si>
  <si>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</si>
  <si>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</si>
  <si>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</si>
  <si>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</si>
  <si>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</si>
  <si>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</si>
  <si>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</si>
  <si>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</si>
  <si>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</si>
  <si>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</si>
  <si>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</si>
  <si>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</si>
  <si>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</si>
  <si>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</si>
  <si>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</si>
  <si>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</si>
  <si>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</si>
  <si>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</si>
  <si>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</si>
  <si>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</si>
  <si>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</si>
  <si>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</si>
  <si>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</si>
  <si>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</si>
  <si>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</si>
  <si>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</si>
  <si>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</si>
  <si>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</si>
  <si>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</si>
  <si>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</si>
  <si>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</si>
  <si>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</si>
  <si>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</si>
  <si>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</si>
  <si>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</si>
  <si>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</si>
  <si>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</si>
  <si>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</si>
  <si>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</si>
  <si>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</si>
  <si>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</si>
  <si>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</si>
  <si>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</si>
  <si>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</si>
  <si>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</si>
  <si>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</si>
  <si>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</si>
  <si>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</si>
  <si>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</si>
  <si>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</si>
  <si>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</si>
  <si>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</si>
  <si>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</si>
  <si>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</si>
  <si>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</si>
  <si>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</si>
  <si>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</si>
  <si>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</si>
  <si>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</si>
  <si>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</si>
  <si>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</si>
  <si>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</si>
  <si>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</si>
  <si>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</si>
  <si>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</si>
  <si>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</si>
  <si>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</si>
  <si>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</si>
  <si>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</si>
  <si>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</si>
  <si>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</si>
  <si>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</si>
  <si>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</si>
  <si>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</si>
  <si>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</si>
  <si>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</si>
  <si>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</si>
  <si>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</si>
  <si>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</si>
  <si>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</si>
  <si>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</si>
  <si>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</si>
  <si>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</si>
  <si>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</si>
  <si>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</si>
  <si>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</si>
  <si>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</si>
  <si>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</si>
  <si>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</si>
  <si>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</si>
  <si>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</si>
  <si>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</si>
  <si>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</si>
  <si>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</si>
  <si>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</si>
  <si>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</si>
  <si>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</si>
  <si>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</si>
  <si>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</si>
  <si>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</si>
  <si>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</si>
  <si>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</si>
  <si>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</si>
  <si>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</si>
  <si>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</si>
  <si>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</si>
  <si>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</si>
  <si>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</si>
  <si>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</si>
  <si>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</si>
  <si>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</si>
  <si>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</si>
  <si>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</si>
  <si>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</si>
  <si>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</si>
  <si>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</si>
  <si>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</si>
  <si>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</si>
  <si>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</si>
  <si>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</si>
  <si>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</si>
  <si>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</si>
  <si>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</si>
  <si>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</si>
  <si>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</si>
  <si>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</si>
  <si>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</si>
  <si>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</si>
  <si>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</si>
  <si>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</si>
  <si>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</si>
  <si>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</si>
  <si>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</si>
  <si>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</si>
  <si>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</si>
  <si>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</si>
  <si>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</si>
  <si>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</si>
  <si>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</si>
  <si>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</si>
  <si>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</si>
  <si>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</si>
  <si>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</si>
  <si>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</si>
  <si>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</si>
  <si>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</si>
  <si>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</si>
  <si>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</si>
  <si>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</si>
  <si>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</si>
  <si>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</si>
  <si>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</si>
  <si>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</si>
  <si>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</si>
  <si>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</si>
  <si>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</si>
  <si>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</si>
  <si>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</si>
  <si>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</si>
  <si>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</si>
  <si>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</si>
  <si>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</si>
  <si>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</si>
  <si>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</si>
  <si>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</si>
  <si>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</si>
  <si>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</si>
  <si>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</si>
  <si>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</si>
  <si>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</si>
  <si>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</si>
  <si>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</si>
  <si>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</si>
  <si>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</si>
  <si>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</si>
  <si>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</si>
  <si>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</si>
  <si>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</si>
  <si>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</si>
  <si>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</si>
  <si>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</si>
  <si>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</si>
  <si>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</si>
  <si>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</si>
  <si>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</si>
  <si>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</si>
  <si>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</si>
  <si>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</si>
  <si>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</si>
  <si>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</si>
  <si>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</si>
  <si>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</si>
  <si>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</si>
  <si>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</si>
  <si>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</si>
  <si>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</si>
  <si>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</si>
  <si>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</si>
  <si>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</si>
  <si>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</si>
  <si>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</si>
  <si>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</si>
  <si>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</si>
  <si>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</si>
  <si>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</si>
  <si>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</si>
  <si>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</si>
  <si>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</si>
  <si>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</si>
  <si>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</si>
  <si>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</si>
  <si>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</si>
  <si>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</si>
  <si>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</si>
  <si>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</si>
  <si>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</si>
  <si>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</si>
  <si>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</si>
  <si>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</si>
  <si>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</si>
  <si>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</si>
  <si>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</si>
  <si>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</si>
  <si>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</si>
  <si>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</si>
  <si>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</si>
  <si>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</si>
  <si>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</si>
  <si>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</si>
  <si>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</si>
  <si>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</si>
  <si>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</si>
  <si>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</si>
  <si>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</si>
  <si>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</si>
  <si>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</si>
  <si>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</si>
  <si>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</si>
  <si>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</si>
  <si>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</si>
  <si>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</si>
  <si>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</si>
  <si>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</si>
  <si>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</si>
  <si>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</si>
  <si>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</si>
  <si>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</si>
  <si>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</si>
  <si>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</si>
  <si>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</si>
  <si>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</si>
  <si>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</si>
  <si>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</si>
  <si>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</si>
  <si>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</si>
  <si>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</si>
  <si>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</si>
  <si>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</si>
  <si>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</si>
  <si>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</si>
  <si>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</si>
  <si>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</si>
  <si>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</si>
  <si>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</si>
  <si>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</si>
  <si>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</si>
  <si>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</si>
  <si>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</si>
  <si>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</si>
  <si>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</si>
  <si>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</si>
  <si>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</si>
  <si>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</si>
  <si>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</si>
  <si>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</si>
  <si>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</si>
  <si>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</si>
  <si>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</si>
  <si>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</si>
  <si>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</si>
  <si>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</si>
  <si>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</si>
  <si>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</si>
  <si>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</si>
  <si>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</si>
  <si>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</si>
  <si>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</si>
  <si>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</si>
  <si>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</si>
  <si>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</si>
  <si>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</si>
  <si>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</si>
  <si>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</si>
  <si>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</si>
  <si>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</si>
  <si>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</si>
  <si>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</si>
  <si>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</si>
  <si>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</si>
  <si>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</si>
  <si>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</si>
  <si>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</si>
  <si>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</si>
  <si>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</si>
  <si>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</si>
  <si>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</si>
  <si>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</si>
  <si>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</si>
  <si>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</si>
  <si>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</si>
  <si>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</si>
  <si>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</si>
  <si>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</si>
  <si>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</si>
  <si>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</si>
  <si>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</si>
  <si>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</si>
  <si>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</si>
  <si>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</si>
  <si>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</si>
  <si>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</si>
  <si>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</si>
  <si>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</si>
  <si>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</si>
  <si>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</si>
  <si>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</si>
  <si>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</si>
  <si>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</si>
  <si>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</si>
  <si>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</si>
  <si>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</si>
  <si>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</si>
  <si>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</si>
  <si>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</si>
  <si>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</si>
  <si>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</si>
  <si>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</si>
  <si>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</si>
  <si>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</si>
  <si>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</si>
  <si>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</si>
  <si>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</si>
  <si>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</si>
  <si>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</si>
  <si>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</si>
  <si>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</si>
  <si>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</si>
  <si>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</si>
  <si>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</si>
  <si>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</si>
  <si>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</si>
  <si>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</si>
  <si>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</si>
  <si>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</si>
  <si>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</si>
  <si>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</si>
  <si>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</si>
  <si>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</si>
  <si>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</si>
  <si>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</si>
  <si>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</si>
  <si>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</si>
  <si>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</si>
  <si>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</si>
  <si>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</si>
  <si>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</si>
  <si>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</si>
  <si>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</si>
  <si>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</si>
  <si>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</si>
  <si>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</si>
  <si>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</si>
  <si>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</si>
  <si>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</si>
  <si>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</si>
  <si>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</si>
  <si>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</si>
  <si>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</si>
  <si>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</si>
  <si>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</si>
  <si>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</si>
  <si>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</si>
  <si>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</si>
  <si>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</si>
  <si>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</si>
  <si>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</si>
  <si>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</si>
  <si>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</si>
  <si>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</si>
  <si>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</si>
  <si>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</si>
  <si>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</si>
  <si>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</si>
  <si>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</si>
  <si>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</si>
  <si>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</si>
  <si>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</si>
  <si>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</si>
  <si>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</si>
  <si>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</si>
  <si>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</si>
  <si>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</si>
  <si>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</si>
  <si>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</si>
  <si>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</si>
  <si>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</si>
  <si>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</si>
  <si>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</si>
  <si>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</si>
  <si>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</si>
  <si>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</si>
  <si>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</si>
  <si>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</si>
  <si>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</si>
  <si>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</si>
  <si>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</si>
  <si>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</si>
  <si>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</si>
  <si>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</si>
  <si>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</si>
  <si>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</si>
  <si>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</si>
  <si>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</si>
  <si>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</si>
  <si>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</si>
  <si>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</si>
  <si>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</si>
  <si>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</si>
  <si>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</si>
  <si>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</si>
  <si>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</si>
  <si>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</si>
  <si>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</si>
  <si>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</si>
  <si>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</si>
  <si>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</si>
  <si>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</si>
  <si>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</si>
  <si>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</si>
  <si>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</si>
  <si>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</si>
  <si>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</si>
  <si>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</si>
  <si>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</si>
  <si>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</si>
  <si>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</si>
  <si>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</si>
  <si>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</si>
  <si>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</si>
  <si>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</si>
  <si>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</si>
  <si>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</si>
  <si>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</si>
  <si>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</si>
  <si>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</si>
  <si>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</si>
  <si>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</si>
  <si>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</si>
  <si>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</si>
  <si>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</si>
  <si>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</si>
  <si>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</si>
  <si>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</si>
  <si>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</si>
  <si>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</si>
  <si>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</si>
  <si>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</si>
  <si>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</si>
  <si>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</si>
  <si>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</si>
  <si>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</si>
  <si>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</si>
  <si>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</si>
  <si>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</si>
  <si>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</si>
  <si>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</si>
  <si>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</si>
  <si>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</si>
  <si>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</si>
  <si>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</si>
  <si>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</si>
  <si>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</si>
  <si>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</si>
  <si>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</si>
  <si>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</si>
  <si>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</si>
  <si>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</si>
  <si>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</si>
  <si>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</si>
  <si>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</si>
  <si>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</si>
  <si>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</si>
  <si>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</si>
  <si>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</si>
  <si>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</si>
  <si>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</si>
  <si>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</si>
  <si>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</si>
  <si>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</si>
  <si>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</si>
  <si>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</si>
  <si>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</si>
  <si>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</si>
  <si>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</si>
  <si>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</si>
  <si>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</si>
  <si>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</si>
  <si>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</si>
  <si>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</si>
  <si>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</si>
  <si>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</si>
  <si>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</si>
  <si>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</si>
  <si>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</si>
  <si>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</si>
  <si>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</si>
  <si>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</si>
  <si>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</si>
  <si>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</si>
  <si>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</si>
  <si>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</si>
  <si>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</si>
  <si>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</si>
  <si>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</si>
  <si>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</si>
  <si>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</si>
  <si>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</si>
  <si>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</si>
  <si>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</si>
  <si>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</si>
  <si>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</si>
  <si>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</si>
  <si>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</si>
  <si>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</si>
  <si>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</si>
  <si>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</si>
  <si>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</si>
  <si>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</si>
  <si>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</si>
  <si>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</si>
  <si>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</si>
  <si>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</si>
  <si>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</si>
  <si>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</si>
  <si>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</si>
  <si>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</si>
  <si>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</si>
  <si>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</si>
  <si>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</si>
  <si>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</si>
  <si>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</si>
  <si>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</si>
  <si>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</si>
  <si>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</si>
  <si>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</si>
  <si>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</si>
  <si>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</si>
  <si>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</si>
  <si>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</si>
  <si>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</si>
  <si>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</si>
  <si>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</si>
  <si>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</si>
  <si>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</si>
  <si>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</si>
  <si>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</si>
  <si>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</si>
  <si>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</si>
  <si>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</si>
  <si>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</si>
  <si>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</si>
  <si>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</si>
  <si>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</si>
  <si>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</si>
  <si>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</si>
  <si>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</si>
  <si>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</si>
  <si>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</si>
  <si>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</si>
  <si>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</si>
  <si>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</si>
  <si>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</si>
  <si>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</si>
  <si>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</si>
  <si>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</si>
  <si>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</si>
  <si>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</si>
  <si>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</si>
  <si>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</si>
  <si>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</si>
  <si>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</si>
  <si>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</si>
  <si>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</si>
  <si>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</si>
  <si>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</si>
  <si>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</si>
  <si>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</si>
  <si>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</si>
  <si>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</si>
  <si>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</si>
  <si>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</si>
  <si>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</si>
  <si>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</si>
  <si>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</si>
  <si>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</si>
  <si>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</si>
  <si>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</si>
  <si>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</si>
  <si>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</si>
  <si>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</si>
  <si>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</si>
  <si>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</si>
  <si>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</si>
  <si>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</si>
  <si>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</si>
  <si>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</si>
  <si>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</si>
  <si>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</si>
  <si>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</si>
  <si>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</si>
  <si>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</si>
  <si>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</si>
  <si>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</si>
  <si>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</si>
  <si>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</si>
  <si>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</si>
  <si>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</si>
  <si>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</si>
  <si>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</si>
  <si>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</si>
  <si>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</si>
  <si>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</si>
  <si>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</si>
  <si>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</si>
  <si>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</si>
  <si>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</si>
  <si>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</si>
  <si>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</si>
  <si>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</si>
  <si>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</si>
  <si>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</si>
  <si>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</si>
  <si>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</si>
  <si>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</si>
  <si>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</si>
  <si>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</si>
  <si>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</si>
  <si>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</si>
  <si>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</si>
  <si>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</si>
  <si>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</si>
  <si>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</si>
  <si>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</si>
  <si>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</si>
  <si>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</si>
  <si>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</si>
  <si>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</si>
  <si>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</si>
  <si>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</si>
  <si>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</si>
  <si>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</si>
  <si>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</si>
  <si>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</si>
  <si>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</si>
  <si>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</si>
  <si>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</si>
  <si>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</si>
  <si>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</si>
  <si>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</si>
  <si>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</si>
  <si>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</si>
  <si>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</si>
  <si>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</si>
  <si>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</si>
  <si>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</si>
  <si>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</si>
  <si>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</si>
  <si>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</si>
  <si>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</si>
  <si>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</si>
  <si>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</si>
  <si>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</si>
  <si>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</si>
  <si>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</si>
  <si>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</si>
  <si>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</si>
  <si>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</si>
  <si>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</si>
  <si>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</si>
  <si>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</si>
  <si>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</si>
  <si>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</si>
  <si>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</si>
  <si>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</si>
  <si>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</si>
  <si>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</si>
  <si>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</si>
  <si>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</si>
  <si>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</si>
  <si>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</si>
  <si>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</si>
  <si>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</si>
  <si>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</si>
  <si>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</si>
  <si>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</si>
  <si>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</si>
  <si>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</si>
  <si>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</si>
  <si>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</si>
  <si>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</si>
  <si>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</si>
  <si>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</si>
  <si>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</si>
  <si>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</si>
  <si>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</si>
  <si>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</si>
  <si>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</si>
  <si>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</si>
  <si>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</si>
  <si>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</si>
  <si>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</si>
  <si>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</si>
  <si>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</si>
  <si>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</si>
  <si>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</si>
  <si>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</si>
  <si>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</si>
  <si>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</si>
  <si>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</si>
  <si>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</si>
  <si>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</si>
  <si>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</si>
  <si>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</si>
  <si>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</si>
  <si>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</si>
  <si>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</si>
  <si>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</si>
  <si>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</si>
  <si>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</si>
  <si>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</si>
  <si>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</si>
  <si>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</si>
  <si>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</si>
  <si>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</si>
  <si>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</si>
  <si>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</si>
  <si>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</si>
  <si>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</si>
  <si>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</si>
  <si>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</si>
  <si>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</si>
  <si>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</si>
  <si>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</si>
  <si>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</si>
  <si>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</si>
  <si>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</si>
  <si>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</si>
  <si>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</si>
  <si>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</si>
  <si>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</si>
  <si>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</si>
  <si>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</si>
  <si>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</si>
  <si>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</si>
  <si>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</si>
  <si>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</si>
  <si>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</si>
  <si>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</si>
  <si>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</si>
  <si>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</si>
  <si>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</si>
  <si>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</si>
  <si>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</si>
  <si>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</si>
  <si>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</si>
  <si>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</si>
  <si>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</si>
  <si>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</si>
  <si>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</si>
  <si>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</si>
  <si>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</si>
  <si>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</si>
  <si>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</si>
  <si>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</si>
  <si>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</si>
  <si>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</si>
  <si>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</si>
  <si>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</si>
  <si>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</si>
  <si>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</si>
  <si>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</si>
  <si>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</si>
  <si>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</si>
  <si>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</si>
  <si>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</si>
  <si>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</si>
  <si>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</si>
  <si>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</si>
  <si>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</si>
  <si>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</si>
  <si>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</si>
  <si>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</si>
  <si>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</si>
  <si>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</si>
  <si>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</si>
  <si>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</si>
  <si>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</si>
  <si>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</si>
  <si>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</si>
  <si>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</si>
  <si>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</si>
  <si>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</si>
  <si>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</si>
  <si>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</si>
  <si>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</si>
  <si>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</si>
  <si>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</si>
  <si>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</si>
  <si>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</si>
  <si>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</si>
  <si>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</si>
  <si>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</si>
  <si>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</si>
  <si>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</si>
  <si>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</si>
  <si>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</si>
  <si>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</si>
  <si>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</si>
  <si>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</si>
  <si>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</si>
  <si>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</si>
  <si>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</si>
  <si>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</si>
  <si>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</si>
  <si>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</si>
  <si>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</si>
  <si>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</si>
  <si>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</si>
  <si>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</si>
  <si>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</si>
  <si>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</si>
  <si>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</si>
  <si>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</si>
  <si>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</si>
  <si>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</si>
  <si>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</si>
  <si>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</si>
  <si>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</si>
  <si>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</si>
  <si>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</si>
  <si>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</si>
  <si>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</si>
  <si>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</si>
  <si>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</si>
  <si>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</si>
  <si>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</si>
  <si>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</si>
  <si>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</si>
  <si>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</si>
  <si>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</si>
  <si>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</si>
  <si>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</si>
  <si>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</si>
  <si>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</si>
  <si>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</si>
  <si>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</si>
  <si>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</si>
  <si>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</si>
  <si>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</si>
  <si>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</si>
  <si>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</si>
  <si>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</si>
  <si>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</si>
  <si>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</si>
  <si>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</si>
  <si>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</si>
  <si>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</si>
  <si>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</si>
  <si>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</si>
  <si>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</si>
  <si>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</si>
  <si>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</si>
  <si>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</si>
  <si>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</si>
  <si>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</si>
  <si>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</si>
  <si>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</si>
  <si>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</si>
  <si>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</si>
  <si>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</si>
  <si>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</si>
  <si>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</si>
  <si>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</si>
  <si>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</si>
  <si>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</si>
  <si>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</si>
  <si>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</si>
  <si>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</si>
  <si>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</si>
  <si>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</si>
  <si>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</si>
  <si>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</si>
  <si>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</si>
  <si>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</si>
  <si>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</si>
  <si>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</si>
  <si>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</si>
  <si>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</si>
  <si>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</si>
  <si>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</si>
  <si>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</si>
  <si>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</si>
  <si>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</si>
  <si>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</si>
  <si>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</si>
  <si>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</si>
  <si>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</si>
  <si>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</si>
  <si>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</si>
  <si>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</si>
  <si>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</si>
  <si>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</si>
  <si>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</si>
  <si>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</si>
  <si>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</si>
  <si>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</si>
  <si>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</si>
  <si>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</si>
  <si>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</si>
  <si>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</si>
  <si>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</si>
  <si>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</si>
  <si>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</si>
  <si>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</si>
  <si>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</si>
  <si>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</si>
  <si>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</si>
  <si>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</si>
  <si>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</si>
  <si>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</si>
  <si>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</si>
  <si>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</si>
  <si>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</si>
  <si>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</si>
  <si>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</si>
  <si>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</si>
  <si>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</si>
  <si>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</si>
  <si>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</si>
  <si>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</si>
  <si>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</si>
  <si>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</si>
  <si>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</si>
  <si>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</si>
  <si>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</si>
  <si>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</si>
  <si>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</si>
  <si>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</si>
  <si>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</si>
  <si>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</si>
  <si>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</si>
  <si>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</si>
  <si>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</si>
  <si>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</si>
  <si>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</si>
  <si>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</si>
  <si>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</si>
  <si>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</si>
  <si>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</si>
  <si>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</si>
  <si>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</si>
  <si>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</si>
  <si>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</si>
  <si>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</si>
  <si>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</si>
  <si>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</si>
  <si>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</si>
  <si>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</si>
  <si>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</si>
  <si>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</si>
  <si>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</si>
  <si>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</si>
  <si>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</si>
  <si>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</si>
  <si>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</si>
  <si>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</si>
  <si>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</si>
  <si>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</si>
  <si>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</si>
  <si>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</si>
  <si>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</si>
  <si>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</si>
  <si>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</si>
  <si>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</si>
  <si>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</si>
  <si>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</si>
  <si>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</si>
  <si>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</si>
  <si>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</si>
  <si>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</si>
  <si>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</si>
  <si>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</si>
  <si>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</si>
  <si>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</si>
  <si>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</si>
  <si>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</si>
  <si>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</si>
  <si>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</si>
  <si>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</si>
  <si>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</si>
  <si>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</si>
  <si>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</si>
  <si>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</si>
  <si>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</si>
  <si>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</si>
  <si>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</si>
  <si>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</si>
  <si>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</si>
  <si>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</si>
  <si>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</si>
  <si>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</si>
  <si>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</si>
  <si>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</si>
  <si>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</si>
  <si>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</si>
  <si>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</si>
  <si>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</si>
  <si>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</si>
  <si>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</si>
  <si>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</si>
  <si>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</si>
  <si>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</si>
  <si>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</si>
  <si>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</si>
  <si>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</si>
  <si>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</si>
  <si>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</si>
  <si>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</si>
  <si>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</si>
  <si>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</si>
  <si>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</si>
  <si>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</si>
  <si>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</si>
  <si>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</si>
  <si>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</si>
  <si>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</si>
  <si>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</si>
  <si>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</si>
  <si>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</si>
  <si>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</si>
  <si>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</si>
  <si>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</si>
  <si>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</si>
  <si>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</si>
  <si>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</si>
  <si>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</si>
  <si>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</si>
  <si>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</si>
  <si>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</si>
  <si>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</si>
  <si>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</si>
  <si>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</si>
  <si>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</si>
  <si>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</si>
  <si>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</si>
  <si>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</si>
  <si>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</si>
  <si>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</si>
  <si>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</si>
  <si>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</si>
  <si>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</si>
  <si>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</si>
  <si>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</si>
  <si>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</si>
  <si>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</si>
  <si>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</si>
  <si>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</si>
  <si>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</si>
  <si>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</si>
  <si>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</si>
  <si>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</si>
  <si>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</si>
  <si>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</si>
  <si>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</si>
  <si>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</si>
  <si>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</si>
  <si>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</si>
  <si>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</si>
  <si>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</si>
  <si>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</si>
  <si>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</si>
  <si>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</si>
  <si>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</si>
  <si>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</si>
  <si>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</si>
  <si>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</si>
  <si>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</si>
  <si>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</si>
  <si>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</si>
  <si>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</si>
  <si>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</si>
  <si>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</si>
  <si>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</si>
  <si>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</si>
  <si>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</si>
  <si>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</si>
  <si>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</si>
  <si>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</si>
  <si>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</si>
  <si>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</si>
  <si>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</si>
  <si>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</si>
  <si>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</si>
  <si>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</si>
  <si>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</si>
  <si>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</si>
  <si>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</si>
  <si>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</si>
  <si>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</si>
  <si>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</si>
  <si>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</si>
  <si>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</si>
  <si>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</si>
  <si>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</si>
  <si>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</si>
  <si>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</si>
  <si>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</si>
  <si>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</si>
  <si>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</si>
  <si>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</si>
  <si>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</si>
  <si>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</si>
  <si>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</si>
  <si>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</si>
  <si>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</si>
  <si>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</si>
  <si>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</si>
  <si>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</si>
  <si>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</si>
  <si>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</si>
  <si>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</si>
  <si>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</si>
  <si>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</si>
  <si>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</si>
  <si>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</si>
  <si>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</si>
  <si>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</si>
  <si>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</si>
  <si>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</si>
  <si>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</si>
  <si>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</si>
  <si>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</si>
  <si>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</si>
  <si>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</si>
  <si>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</si>
  <si>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</si>
  <si>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</si>
  <si>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</si>
  <si>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</si>
  <si>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</si>
  <si>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</si>
  <si>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</si>
  <si>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</si>
  <si>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</si>
  <si>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</si>
  <si>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</si>
  <si>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</si>
  <si>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</si>
  <si>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</si>
  <si>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</si>
  <si>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</si>
  <si>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</si>
  <si>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</si>
  <si>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</si>
  <si>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</si>
  <si>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</si>
  <si>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</si>
  <si>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</si>
  <si>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</si>
  <si>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</si>
  <si>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</si>
  <si>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</si>
  <si>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</si>
  <si>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</si>
  <si>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</si>
  <si>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</si>
  <si>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</si>
  <si>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</si>
  <si>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</si>
  <si>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</si>
  <si>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</si>
  <si>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</si>
  <si>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</si>
  <si>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</si>
  <si>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</si>
  <si>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</si>
  <si>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</si>
  <si>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</si>
  <si>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</si>
  <si>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</si>
  <si>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</si>
  <si>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</si>
  <si>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</si>
  <si>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</si>
  <si>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</si>
  <si>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</si>
  <si>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</si>
  <si>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</si>
  <si>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</si>
  <si>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</si>
  <si>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</si>
  <si>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</si>
  <si>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</si>
  <si>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</si>
  <si>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</si>
  <si>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</si>
  <si>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</si>
  <si>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</si>
  <si>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</si>
  <si>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</si>
  <si>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</si>
  <si>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</si>
  <si>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</si>
  <si>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</si>
  <si>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</si>
  <si>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</si>
  <si>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</si>
  <si>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</si>
  <si>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</si>
  <si>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</si>
  <si>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</si>
  <si>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</si>
  <si>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</si>
  <si>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</si>
  <si>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</si>
  <si>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</si>
  <si>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</si>
  <si>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</si>
  <si>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</si>
  <si>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</si>
  <si>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</si>
  <si>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</si>
  <si>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</si>
  <si>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</si>
  <si>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</si>
  <si>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</si>
  <si>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</si>
  <si>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</si>
  <si>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</si>
  <si>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</si>
  <si>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</si>
  <si>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</si>
  <si>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</si>
  <si>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</si>
  <si>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</si>
  <si>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</si>
  <si>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</si>
  <si>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</si>
  <si>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</si>
  <si>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</si>
  <si>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</si>
  <si>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</si>
  <si>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</si>
  <si>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</si>
  <si>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</si>
  <si>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</si>
  <si>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</si>
  <si>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</si>
  <si>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</si>
  <si>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</si>
  <si>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</si>
  <si>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</si>
  <si>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</si>
  <si>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</si>
  <si>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</si>
  <si>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</si>
  <si>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</si>
  <si>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</si>
  <si>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</si>
  <si>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</si>
  <si>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</si>
  <si>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</si>
  <si>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</si>
  <si>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</si>
  <si>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</si>
  <si>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</si>
  <si>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</si>
  <si>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</si>
  <si>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</si>
  <si>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</si>
  <si>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</si>
  <si>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</si>
  <si>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</si>
  <si>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</si>
  <si>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</si>
  <si>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</si>
  <si>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</si>
  <si>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</si>
  <si>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</si>
  <si>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</si>
  <si>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</si>
  <si>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</si>
  <si>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</si>
  <si>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</si>
  <si>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</si>
  <si>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</si>
  <si>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</si>
  <si>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</si>
  <si>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</si>
  <si>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</si>
  <si>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</si>
  <si>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</si>
  <si>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</si>
  <si>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</si>
  <si>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</si>
  <si>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</si>
  <si>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</si>
  <si>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</si>
  <si>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</si>
  <si>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</si>
  <si>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</si>
  <si>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</si>
  <si>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</si>
  <si>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</si>
  <si>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</si>
  <si>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</si>
  <si>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</si>
  <si>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</si>
  <si>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</si>
  <si>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</si>
  <si>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</si>
  <si>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</si>
  <si>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</si>
  <si>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</si>
  <si>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</si>
  <si>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</si>
  <si>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</si>
  <si>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</si>
  <si>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</si>
  <si>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</si>
  <si>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</si>
  <si>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</si>
  <si>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</si>
  <si>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</si>
  <si>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</si>
  <si>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</si>
  <si>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</si>
  <si>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</si>
  <si>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</si>
  <si>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</si>
  <si>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</si>
  <si>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</si>
  <si>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</si>
  <si>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</si>
  <si>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</si>
  <si>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</si>
  <si>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</si>
  <si>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</si>
  <si>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</si>
  <si>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</si>
  <si>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</si>
  <si>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</si>
  <si>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</si>
  <si>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</si>
  <si>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</si>
  <si>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</si>
  <si>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</si>
  <si>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</si>
  <si>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</si>
  <si>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</si>
  <si>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</si>
  <si>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</si>
  <si>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</si>
  <si>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</si>
  <si>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</si>
  <si>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</si>
  <si>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</si>
  <si>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</si>
  <si>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</si>
  <si>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</si>
  <si>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</si>
  <si>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</si>
  <si>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</si>
  <si>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</si>
  <si>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</si>
  <si>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</si>
  <si>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</si>
  <si>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</si>
  <si>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</si>
  <si>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</si>
  <si>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</si>
  <si>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</si>
  <si>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</si>
  <si>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</si>
  <si>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</si>
  <si>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</si>
  <si>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</si>
  <si>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</si>
  <si>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</si>
  <si>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</si>
  <si>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</si>
  <si>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</si>
  <si>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</si>
  <si>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</si>
  <si>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</si>
  <si>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</si>
  <si>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</si>
  <si>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</si>
  <si>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</si>
  <si>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</si>
  <si>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</si>
  <si>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</si>
  <si>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</si>
  <si>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</si>
  <si>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</si>
  <si>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</si>
  <si>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</si>
  <si>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</si>
  <si>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</si>
  <si>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</si>
  <si>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</si>
  <si>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</si>
  <si>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</si>
  <si>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</si>
  <si>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</si>
  <si>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</si>
  <si>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</si>
  <si>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</si>
  <si>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</si>
  <si>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</si>
  <si>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</si>
  <si>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</si>
  <si>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</si>
  <si>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</si>
  <si>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</si>
  <si>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</si>
  <si>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</si>
  <si>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</si>
  <si>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</si>
  <si>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</si>
  <si>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</si>
  <si>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</si>
  <si>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</si>
  <si>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</si>
  <si>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</si>
  <si>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</si>
  <si>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</si>
  <si>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</si>
  <si>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</si>
  <si>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</si>
  <si>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</si>
  <si>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</si>
  <si>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</si>
  <si>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</si>
  <si>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</si>
  <si>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</si>
  <si>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</si>
  <si>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</si>
  <si>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</si>
  <si>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</si>
  <si>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</si>
  <si>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</si>
  <si>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</si>
  <si>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</si>
  <si>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</si>
  <si>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</si>
  <si>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</si>
  <si>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</si>
  <si>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</si>
  <si>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</si>
  <si>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</si>
  <si>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</si>
  <si>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</si>
  <si>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</si>
  <si>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</si>
  <si>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</si>
  <si>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</si>
  <si>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</si>
  <si>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</si>
  <si>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</si>
  <si>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</si>
  <si>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</si>
  <si>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</si>
  <si>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</si>
  <si>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</si>
  <si>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</si>
  <si>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</si>
  <si>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</si>
  <si>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</si>
  <si>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</si>
  <si>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</si>
  <si>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</si>
  <si>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</si>
  <si>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</si>
  <si>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</si>
  <si>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</si>
  <si>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</si>
  <si>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</si>
  <si>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</si>
  <si>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</si>
  <si>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</si>
  <si>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</si>
  <si>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</si>
  <si>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</si>
  <si>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</si>
  <si>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</si>
  <si>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</si>
  <si>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</si>
  <si>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</si>
  <si>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</si>
  <si>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</si>
  <si>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</si>
  <si>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</si>
  <si>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</si>
  <si>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</si>
  <si>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</si>
  <si>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</si>
  <si>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</si>
  <si>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</si>
  <si>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</si>
  <si>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</si>
  <si>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</si>
  <si>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</si>
  <si>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</si>
  <si>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</si>
  <si>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</si>
  <si>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</si>
  <si>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</si>
  <si>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</si>
  <si>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</si>
  <si>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</si>
  <si>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</si>
  <si>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</si>
  <si>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</si>
  <si>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</si>
  <si>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</si>
  <si>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</si>
  <si>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</si>
  <si>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</si>
  <si>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</si>
  <si>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</si>
  <si>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</si>
  <si>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</si>
  <si>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</si>
  <si>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</si>
  <si>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</si>
  <si>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</si>
  <si>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</si>
  <si>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</si>
  <si>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</si>
  <si>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</si>
  <si>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</si>
  <si>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</si>
  <si>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</si>
  <si>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</si>
  <si>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</si>
  <si>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</si>
  <si>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</si>
  <si>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</si>
  <si>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</si>
  <si>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</si>
  <si>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</si>
  <si>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</si>
  <si>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</si>
  <si>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</si>
  <si>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</si>
  <si>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</si>
  <si>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</si>
  <si>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</si>
  <si>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</si>
  <si>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</si>
  <si>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</si>
  <si>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</si>
  <si>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</si>
  <si>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</si>
  <si>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</si>
  <si>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</si>
  <si>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</si>
  <si>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</si>
  <si>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</si>
  <si>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</si>
  <si>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</si>
  <si>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</si>
  <si>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</si>
  <si>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</si>
  <si>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</si>
  <si>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</si>
  <si>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</si>
  <si>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</si>
  <si>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</si>
  <si>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</si>
  <si>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</si>
  <si>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</si>
  <si>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</si>
  <si>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</si>
  <si>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</si>
  <si>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</si>
  <si>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</si>
  <si>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</si>
  <si>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</si>
  <si>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</si>
  <si>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</si>
  <si>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</si>
  <si>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</si>
  <si>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</si>
  <si>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</si>
  <si>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</si>
  <si>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</si>
  <si>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</si>
  <si>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</si>
  <si>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</si>
  <si>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</si>
  <si>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</si>
  <si>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</si>
  <si>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</si>
  <si>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</si>
  <si>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</si>
  <si>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</si>
  <si>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</si>
  <si>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</si>
  <si>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</si>
  <si>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</si>
  <si>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</si>
  <si>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</si>
  <si>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</si>
  <si>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</si>
  <si>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</si>
  <si>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</si>
  <si>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</si>
  <si>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</si>
  <si>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</si>
  <si>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</si>
  <si>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</si>
  <si>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</si>
  <si>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</si>
  <si>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</si>
  <si>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</si>
  <si>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</si>
  <si>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</si>
  <si>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</si>
  <si>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</si>
  <si>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</si>
  <si>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</si>
  <si>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</si>
  <si>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</si>
  <si>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</si>
  <si>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</si>
  <si>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</si>
  <si>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</si>
  <si>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</si>
  <si>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</si>
  <si>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</si>
  <si>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</si>
  <si>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</si>
  <si>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</si>
  <si>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</si>
  <si>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</si>
  <si>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</si>
  <si>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</si>
  <si>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</si>
  <si>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</si>
  <si>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</si>
  <si>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</si>
  <si>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</si>
  <si>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</si>
  <si>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</si>
  <si>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</si>
  <si>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</si>
  <si>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</si>
  <si>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</si>
  <si>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</si>
  <si>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</si>
  <si>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</si>
  <si>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</si>
  <si>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</si>
  <si>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</si>
  <si>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</si>
  <si>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</si>
  <si>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</si>
  <si>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</si>
  <si>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</si>
  <si>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</si>
  <si>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</si>
  <si>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</si>
  <si>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</si>
  <si>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</si>
  <si>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</si>
  <si>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</si>
  <si>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</si>
  <si>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</si>
  <si>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</si>
  <si>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</si>
  <si>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</si>
  <si>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</si>
  <si>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</si>
  <si>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</si>
  <si>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</si>
  <si>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</si>
  <si>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</si>
  <si>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</si>
  <si>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</si>
  <si>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</si>
  <si>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</si>
  <si>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</si>
  <si>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</si>
  <si>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</si>
  <si>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</si>
  <si>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</si>
  <si>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</si>
  <si>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</si>
  <si>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</si>
  <si>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</si>
  <si>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</si>
  <si>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</si>
  <si>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</si>
  <si>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</si>
  <si>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</si>
  <si>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</si>
  <si>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</si>
  <si>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</si>
  <si>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</si>
  <si>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</si>
  <si>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</si>
  <si>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</si>
  <si>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</si>
  <si>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</si>
  <si>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</si>
  <si>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</si>
  <si>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</si>
  <si>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</si>
  <si>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</si>
  <si>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</si>
  <si>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</si>
  <si>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</si>
  <si>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</si>
  <si>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</si>
  <si>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</si>
  <si>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</si>
  <si>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</si>
  <si>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</si>
  <si>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</si>
  <si>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</si>
  <si>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</si>
  <si>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</si>
  <si>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</si>
  <si>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</si>
  <si>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</si>
  <si>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</si>
  <si>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</si>
  <si>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</si>
  <si>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</si>
  <si>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</si>
  <si>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</si>
  <si>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</si>
  <si>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</si>
  <si>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</si>
  <si>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</si>
  <si>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</si>
  <si>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</si>
  <si>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</si>
  <si>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</si>
  <si>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</si>
  <si>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</si>
  <si>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</si>
  <si>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</si>
  <si>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</si>
  <si>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</si>
  <si>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</si>
  <si>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</si>
  <si>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</si>
  <si>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</si>
  <si>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</si>
  <si>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</si>
  <si>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</si>
  <si>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</si>
  <si>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</si>
  <si>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</si>
  <si>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</si>
  <si>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</si>
  <si>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</si>
  <si>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</si>
  <si>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</si>
  <si>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</si>
  <si>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</si>
  <si>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</si>
  <si>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</si>
  <si>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</si>
  <si>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</si>
  <si>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</si>
  <si>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</si>
  <si>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</si>
  <si>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</si>
  <si>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</si>
  <si>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</si>
  <si>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</si>
  <si>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</si>
  <si>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</si>
  <si>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</si>
  <si>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</si>
  <si>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</si>
  <si>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</si>
  <si>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</si>
  <si>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</si>
  <si>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</si>
  <si>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</si>
  <si>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</si>
  <si>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</si>
  <si>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</si>
  <si>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</si>
  <si>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</si>
  <si>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</si>
  <si>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</si>
  <si>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</si>
  <si>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</si>
  <si>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</si>
  <si>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</si>
  <si>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</si>
  <si>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</si>
  <si>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</si>
  <si>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</si>
  <si>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</si>
  <si>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</si>
  <si>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</si>
  <si>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</si>
  <si>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</si>
  <si>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</si>
  <si>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</si>
  <si>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</si>
  <si>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</si>
  <si>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</si>
  <si>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</si>
  <si>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</si>
  <si>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</si>
  <si>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</si>
  <si>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</si>
  <si>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</si>
  <si>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</si>
  <si>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</si>
  <si>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</si>
  <si>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</si>
  <si>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</si>
  <si>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</si>
  <si>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</si>
  <si>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</si>
  <si>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</si>
  <si>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</si>
  <si>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</si>
  <si>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</si>
  <si>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</si>
  <si>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</si>
  <si>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</si>
  <si>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</si>
  <si>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</si>
  <si>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</si>
  <si>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</si>
  <si>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</si>
  <si>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</si>
  <si>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</si>
  <si>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</si>
  <si>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</si>
  <si>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</si>
  <si>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</si>
  <si>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</si>
  <si>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</si>
  <si>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</si>
  <si>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</si>
  <si>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</si>
  <si>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</si>
  <si>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</si>
  <si>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</si>
  <si>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</si>
  <si>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</si>
  <si>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</si>
  <si>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</si>
  <si>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</si>
  <si>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</si>
  <si>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</si>
  <si>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</si>
  <si>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</si>
  <si>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</si>
  <si>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</si>
  <si>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</si>
  <si>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</si>
  <si>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</si>
  <si>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</si>
  <si>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</si>
  <si>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</si>
  <si>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</si>
  <si>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</si>
  <si>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</si>
  <si>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</si>
  <si>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</si>
  <si>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</si>
  <si>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</si>
  <si>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</si>
  <si>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</si>
  <si>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</si>
  <si>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</si>
  <si>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</si>
  <si>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</si>
  <si>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</si>
  <si>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</si>
  <si>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</si>
  <si>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</si>
  <si>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</si>
  <si>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</si>
  <si>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</si>
  <si>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</si>
  <si>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</si>
  <si>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</si>
  <si>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</si>
  <si>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</si>
  <si>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</si>
  <si>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</si>
  <si>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</si>
  <si>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</si>
  <si>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</si>
  <si>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</si>
  <si>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</si>
  <si>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</si>
  <si>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</si>
  <si>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</si>
  <si>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</si>
  <si>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</si>
  <si>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</si>
  <si>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</si>
  <si>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</si>
  <si>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</si>
  <si>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</si>
  <si>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</si>
  <si>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</si>
  <si>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</si>
  <si>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</si>
  <si>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</si>
  <si>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</si>
  <si>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</si>
  <si>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</si>
  <si>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</si>
  <si>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</si>
  <si>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</si>
  <si>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</si>
  <si>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</si>
  <si>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</si>
  <si>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</si>
  <si>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</si>
  <si>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</si>
  <si>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</si>
  <si>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</si>
  <si>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</si>
  <si>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</si>
  <si>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</si>
  <si>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</si>
  <si>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</si>
  <si>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</si>
  <si>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</si>
  <si>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</si>
  <si>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</si>
  <si>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</si>
  <si>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</si>
  <si>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</si>
  <si>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</si>
  <si>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</si>
  <si>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</si>
  <si>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</si>
  <si>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</si>
  <si>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</si>
  <si>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</si>
  <si>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</si>
  <si>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</si>
  <si>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</si>
  <si>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</si>
  <si>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</si>
  <si>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</si>
  <si>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</si>
  <si>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</si>
  <si>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</si>
  <si>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</si>
  <si>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</si>
  <si>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</si>
  <si>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</si>
  <si>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</si>
  <si>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</si>
  <si>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</si>
  <si>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</si>
  <si>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</si>
  <si>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</si>
  <si>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</si>
  <si>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</si>
  <si>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</si>
  <si>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</si>
  <si>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</si>
  <si>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</si>
  <si>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</si>
  <si>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</si>
  <si>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</si>
  <si>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</si>
  <si>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</si>
  <si>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</si>
  <si>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</si>
  <si>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</si>
  <si>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</si>
  <si>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</si>
  <si>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</si>
  <si>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</si>
  <si>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</si>
  <si>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</si>
  <si>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</si>
  <si>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</si>
  <si>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</si>
  <si>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</si>
  <si>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</si>
  <si>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</si>
  <si>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</si>
  <si>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</si>
  <si>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</si>
  <si>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</si>
  <si>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</si>
  <si>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</si>
  <si>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</si>
  <si>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</si>
  <si>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</si>
  <si>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</si>
  <si>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</si>
  <si>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</si>
  <si>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</si>
  <si>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</si>
  <si>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</si>
  <si>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</si>
  <si>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</si>
  <si>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</si>
  <si>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</si>
  <si>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</si>
  <si>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</si>
  <si>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</si>
  <si>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</si>
  <si>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</si>
  <si>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</si>
  <si>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</si>
  <si>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</si>
  <si>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</si>
  <si>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</si>
  <si>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</si>
  <si>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</si>
  <si>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</si>
  <si>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</si>
  <si>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</si>
  <si>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</si>
  <si>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</si>
  <si>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</si>
  <si>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</si>
  <si>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</si>
  <si>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</si>
  <si>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</si>
  <si>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</si>
  <si>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</si>
  <si>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</si>
  <si>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</si>
  <si>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</si>
  <si>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</si>
  <si>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</si>
  <si>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</si>
  <si>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</si>
  <si>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</si>
  <si>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</si>
  <si>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</si>
  <si>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</si>
  <si>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</si>
  <si>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</si>
  <si>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</si>
  <si>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</si>
  <si>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</si>
  <si>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</si>
  <si>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</si>
  <si>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</si>
  <si>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</si>
  <si>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</si>
  <si>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</si>
  <si>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</si>
  <si>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</si>
  <si>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</si>
  <si>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</si>
  <si>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</si>
  <si>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</si>
  <si>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</si>
  <si>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</si>
  <si>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</si>
  <si>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</si>
  <si>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</si>
  <si>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</si>
  <si>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</si>
  <si>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</si>
  <si>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</si>
  <si>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</si>
  <si>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</si>
  <si>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</si>
  <si>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</si>
  <si>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</si>
  <si>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</si>
  <si>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</si>
  <si>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</si>
  <si>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</si>
  <si>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</si>
  <si>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</si>
  <si>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</si>
  <si>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</si>
  <si>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</si>
  <si>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</si>
  <si>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</si>
  <si>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</si>
  <si>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</si>
  <si>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</si>
  <si>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</si>
  <si>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</si>
  <si>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</si>
  <si>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</si>
  <si>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</si>
  <si>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</si>
  <si>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</si>
  <si>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</si>
  <si>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</si>
  <si>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</si>
  <si>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</si>
  <si>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</si>
  <si>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</si>
  <si>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</si>
  <si>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</si>
  <si>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</si>
  <si>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</si>
  <si>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</si>
  <si>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</si>
  <si>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</si>
  <si>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</si>
  <si>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</si>
  <si>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</si>
  <si>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</si>
  <si>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</si>
  <si>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</si>
  <si>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</si>
  <si>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</si>
  <si>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</si>
  <si>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</si>
  <si>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</si>
  <si>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</si>
  <si>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</si>
  <si>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</si>
  <si>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</si>
  <si>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</si>
  <si>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</si>
  <si>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</si>
  <si>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</si>
  <si>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</si>
  <si>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</si>
  <si>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</si>
  <si>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</si>
  <si>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</si>
  <si>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</si>
  <si>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</si>
  <si>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</si>
  <si>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</si>
  <si>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</si>
  <si>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</si>
  <si>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</si>
  <si>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</si>
  <si>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</si>
  <si>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</si>
  <si>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</si>
  <si>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</si>
  <si>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</si>
  <si>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</si>
  <si>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</si>
  <si>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</si>
  <si>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</si>
  <si>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</si>
  <si>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</si>
  <si>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</si>
  <si>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</si>
  <si>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</si>
  <si>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</si>
  <si>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</si>
  <si>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</si>
  <si>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</si>
  <si>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</si>
  <si>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</si>
  <si>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</si>
  <si>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</si>
  <si>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</si>
  <si>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</si>
  <si>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</si>
  <si>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</si>
  <si>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</si>
  <si>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</si>
  <si>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</si>
  <si>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</si>
  <si>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</si>
  <si>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</si>
  <si>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</si>
  <si>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</si>
  <si>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</si>
  <si>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</si>
  <si>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</si>
  <si>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</si>
  <si>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</si>
  <si>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</si>
  <si>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</si>
  <si>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</si>
  <si>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</si>
  <si>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</si>
  <si>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</si>
  <si>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</si>
  <si>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</si>
  <si>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</si>
  <si>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</si>
  <si>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</si>
  <si>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</si>
  <si>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</si>
  <si>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</si>
  <si>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</si>
  <si>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</si>
  <si>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</si>
  <si>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</si>
  <si>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</si>
  <si>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</si>
  <si>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</si>
  <si>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</si>
  <si>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</si>
  <si>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</si>
  <si>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</si>
  <si>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</si>
  <si>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</si>
  <si>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</si>
  <si>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</si>
  <si>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</si>
  <si>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</si>
  <si>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</si>
  <si>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</si>
  <si>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</si>
  <si>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</si>
  <si>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</si>
  <si>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</si>
  <si>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</si>
  <si>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</si>
  <si>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</si>
  <si>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</si>
  <si>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</si>
  <si>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</si>
  <si>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</si>
  <si>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</si>
  <si>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</si>
  <si>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</si>
  <si>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</si>
  <si>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</si>
  <si>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</si>
  <si>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</si>
  <si>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</si>
  <si>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</si>
  <si>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</si>
  <si>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</si>
  <si>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</si>
  <si>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</si>
  <si>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</si>
  <si>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</si>
  <si>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</si>
  <si>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</si>
  <si>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</si>
  <si>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</si>
  <si>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</si>
  <si>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</si>
  <si>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</si>
  <si>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</si>
  <si>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</si>
  <si>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</si>
  <si>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</si>
  <si>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</si>
  <si>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</si>
  <si>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</si>
  <si>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</si>
  <si>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</si>
  <si>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</si>
  <si>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</si>
  <si>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</si>
  <si>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</si>
  <si>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</si>
  <si>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</si>
  <si>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</si>
  <si>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</si>
  <si>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</si>
  <si>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</si>
  <si>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</si>
  <si>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</si>
  <si>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</si>
  <si>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</si>
  <si>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</si>
  <si>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</si>
  <si>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</si>
  <si>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</si>
  <si>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</si>
  <si>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</si>
  <si>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</si>
  <si>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</si>
  <si>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</si>
  <si>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</si>
  <si>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</si>
  <si>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</si>
  <si>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</si>
  <si>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</si>
  <si>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</si>
  <si>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</si>
  <si>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</si>
  <si>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</si>
  <si>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</si>
  <si>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</si>
  <si>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</si>
  <si>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</si>
  <si>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</si>
  <si>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</si>
  <si>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</si>
  <si>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</si>
  <si>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</si>
  <si>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</si>
  <si>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</si>
  <si>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</si>
  <si>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</si>
  <si>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</si>
  <si>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</si>
  <si>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</si>
  <si>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</si>
  <si>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</si>
  <si>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</si>
  <si>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</si>
  <si>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</si>
  <si>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</si>
  <si>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</si>
  <si>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</si>
  <si>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</si>
  <si>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</si>
  <si>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</si>
  <si>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</si>
  <si>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</si>
  <si>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</si>
  <si>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</si>
  <si>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</si>
  <si>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</si>
  <si>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</si>
  <si>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</si>
  <si>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</si>
  <si>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</si>
  <si>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</si>
  <si>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</si>
  <si>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</si>
  <si>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</si>
  <si>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</si>
  <si>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</si>
  <si>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</si>
  <si>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</si>
  <si>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</si>
  <si>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</si>
  <si>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</si>
  <si>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</si>
  <si>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</si>
  <si>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</si>
  <si>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</si>
  <si>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</si>
  <si>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</si>
  <si>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</si>
  <si>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</si>
  <si>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</si>
  <si>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</si>
  <si>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</si>
  <si>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</si>
  <si>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</si>
  <si>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</si>
  <si>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</si>
  <si>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</si>
  <si>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</si>
  <si>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</si>
  <si>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</si>
  <si>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</si>
  <si>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</si>
  <si>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</si>
  <si>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</si>
  <si>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</si>
  <si>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</si>
  <si>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</si>
  <si>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</si>
  <si>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</si>
  <si>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</si>
  <si>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</si>
  <si>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</si>
  <si>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</si>
  <si>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</si>
  <si>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</si>
  <si>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</si>
  <si>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</si>
  <si>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</si>
  <si>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</si>
  <si>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</si>
  <si>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</si>
  <si>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</si>
  <si>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</si>
  <si>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</si>
  <si>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</si>
  <si>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</si>
  <si>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</si>
  <si>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</si>
  <si>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</si>
  <si>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</si>
  <si>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</si>
  <si>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</si>
  <si>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</si>
  <si>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</si>
  <si>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</si>
  <si>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</si>
  <si>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</si>
  <si>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</si>
  <si>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</si>
  <si>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</si>
  <si>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</si>
  <si>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</si>
  <si>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</si>
  <si>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</si>
  <si>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</si>
  <si>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</si>
  <si>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</si>
  <si>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</si>
  <si>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</si>
  <si>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</si>
  <si>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</si>
  <si>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</si>
  <si>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</si>
  <si>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</si>
  <si>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</si>
  <si>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</si>
  <si>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</si>
  <si>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</si>
  <si>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</si>
  <si>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</si>
  <si>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</si>
  <si>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</si>
  <si>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</si>
  <si>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</si>
  <si>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</si>
  <si>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</si>
  <si>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</si>
  <si>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</si>
  <si>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</si>
  <si>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</si>
  <si>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</si>
  <si>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</si>
  <si>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</si>
  <si>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</si>
  <si>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</si>
  <si>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</si>
  <si>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</si>
  <si>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</si>
  <si>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</si>
  <si>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</si>
  <si>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</si>
  <si>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</si>
  <si>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</si>
  <si>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</si>
  <si>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</si>
  <si>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</si>
  <si>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</si>
  <si>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</si>
  <si>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</si>
  <si>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</si>
  <si>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</si>
  <si>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</si>
  <si>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</si>
  <si>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</si>
  <si>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</si>
  <si>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</si>
  <si>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</si>
  <si>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</si>
  <si>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</si>
  <si>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</si>
  <si>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</si>
  <si>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</si>
  <si>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</si>
  <si>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</si>
  <si>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</si>
  <si>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</si>
  <si>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</si>
  <si>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</si>
  <si>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</si>
  <si>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</si>
  <si>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</si>
  <si>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</si>
  <si>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</si>
  <si>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</si>
  <si>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</si>
  <si>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</si>
  <si>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</si>
  <si>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</si>
  <si>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</si>
  <si>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</si>
  <si>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</si>
  <si>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</si>
  <si>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</si>
  <si>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</si>
  <si>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</si>
  <si>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</si>
  <si>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</si>
  <si>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</si>
  <si>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</si>
  <si>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</si>
  <si>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</si>
  <si>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</si>
  <si>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</si>
  <si>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</si>
  <si>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</si>
  <si>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</si>
  <si>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</si>
  <si>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</si>
  <si>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</si>
  <si>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</si>
  <si>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</si>
  <si>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</si>
  <si>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</si>
  <si>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</si>
  <si>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</si>
  <si>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</si>
  <si>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</si>
  <si>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</si>
  <si>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</si>
  <si>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</si>
  <si>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</si>
  <si>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</si>
  <si>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</si>
  <si>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</si>
  <si>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</si>
  <si>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</si>
  <si>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</si>
  <si>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</si>
  <si>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</si>
  <si>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</si>
  <si>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</si>
  <si>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</si>
  <si>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</si>
  <si>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</si>
  <si>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</si>
  <si>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</si>
  <si>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</si>
  <si>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</si>
  <si>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</si>
  <si>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</si>
  <si>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</si>
  <si>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</si>
  <si>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</si>
  <si>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</si>
  <si>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</si>
  <si>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</si>
  <si>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</si>
  <si>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</si>
  <si>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</si>
  <si>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</si>
  <si>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</si>
  <si>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</si>
  <si>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</si>
  <si>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</si>
  <si>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</si>
  <si>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</si>
  <si>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</si>
  <si>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</si>
  <si>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</si>
  <si>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</si>
  <si>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</si>
  <si>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</si>
  <si>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</si>
  <si>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</si>
  <si>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</si>
  <si>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</si>
  <si>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</si>
  <si>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</si>
  <si>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</si>
  <si>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</si>
  <si>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</si>
  <si>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</si>
  <si>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</si>
  <si>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</si>
  <si>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</si>
  <si>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</si>
  <si>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</si>
  <si>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</si>
  <si>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</si>
  <si>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</si>
  <si>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</si>
  <si>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</si>
  <si>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</si>
  <si>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</si>
  <si>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</si>
  <si>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</si>
  <si>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</si>
  <si>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</si>
  <si>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</si>
  <si>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</si>
  <si>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</si>
  <si>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</si>
  <si>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</si>
  <si>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</si>
  <si>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</si>
  <si>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</si>
  <si>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</si>
  <si>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</si>
  <si>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</si>
  <si>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</si>
  <si>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</si>
  <si>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</si>
  <si>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</si>
  <si>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</si>
  <si>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</si>
  <si>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</si>
  <si>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</si>
  <si>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</si>
  <si>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</si>
  <si>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</si>
  <si>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</si>
  <si>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</si>
  <si>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</si>
  <si>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</si>
  <si>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</si>
  <si>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</si>
  <si>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</si>
  <si>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</si>
  <si>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</si>
  <si>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</si>
  <si>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</si>
  <si>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</si>
  <si>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</si>
  <si>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</si>
  <si>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</si>
  <si>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</si>
  <si>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</si>
  <si>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</si>
  <si>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</si>
  <si>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</si>
  <si>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</si>
  <si>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</si>
  <si>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</si>
  <si>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</si>
  <si>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</si>
  <si>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</si>
  <si>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</si>
  <si>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</si>
  <si>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</si>
  <si>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</si>
  <si>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</si>
  <si>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</si>
  <si>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</si>
  <si>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</si>
  <si>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</si>
  <si>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</si>
  <si>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</si>
  <si>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</si>
  <si>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</si>
  <si>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</si>
  <si>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</si>
  <si>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</si>
  <si>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</si>
  <si>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</si>
  <si>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</si>
  <si>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</si>
  <si>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</si>
  <si>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</si>
  <si>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</si>
  <si>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</si>
  <si>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</si>
  <si>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</si>
  <si>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</si>
  <si>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</si>
  <si>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</si>
  <si>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</si>
  <si>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</si>
  <si>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</si>
  <si>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</si>
  <si>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</si>
  <si>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</si>
  <si>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</si>
  <si>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</si>
  <si>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</si>
  <si>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</si>
  <si>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</si>
  <si>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</si>
  <si>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</si>
  <si>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</si>
  <si>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</si>
  <si>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</si>
  <si>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</si>
  <si>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</si>
  <si>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</si>
  <si>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</si>
  <si>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</si>
  <si>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</si>
  <si>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</si>
  <si>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</si>
  <si>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</si>
  <si>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</si>
  <si>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</si>
  <si>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</si>
  <si>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</si>
  <si>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</si>
  <si>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</si>
  <si>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</si>
  <si>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</si>
  <si>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</si>
  <si>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</si>
  <si>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</si>
  <si>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</si>
  <si>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</si>
  <si>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</si>
  <si>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</si>
  <si>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</si>
  <si>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</si>
  <si>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</si>
  <si>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</si>
  <si>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</si>
  <si>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</si>
  <si>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</si>
  <si>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</si>
  <si>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</si>
  <si>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</si>
  <si>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</si>
  <si>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</si>
  <si>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</si>
  <si>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</si>
  <si>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</si>
  <si>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</si>
  <si>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</si>
  <si>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</si>
  <si>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</si>
  <si>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</si>
  <si>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</si>
  <si>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</si>
  <si>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</si>
  <si>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</si>
  <si>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</si>
  <si>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</si>
  <si>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</si>
  <si>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</si>
  <si>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</si>
  <si>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</si>
  <si>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</si>
  <si>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</si>
  <si>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</si>
  <si>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</si>
  <si>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</si>
  <si>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</si>
  <si>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</si>
  <si>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</si>
  <si>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</si>
  <si>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</si>
  <si>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</si>
  <si>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</si>
  <si>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</si>
  <si>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</si>
  <si>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</si>
  <si>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</si>
  <si>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</si>
  <si>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</si>
  <si>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</si>
  <si>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</si>
  <si>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</si>
  <si>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</si>
  <si>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</si>
  <si>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</si>
  <si>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</si>
  <si>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</si>
  <si>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</si>
  <si>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</si>
  <si>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</si>
  <si>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</si>
  <si>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</si>
  <si>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</si>
  <si>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</si>
  <si>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</si>
  <si>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</si>
  <si>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</si>
  <si>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</si>
  <si>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</si>
  <si>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</si>
  <si>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</si>
  <si>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</si>
  <si>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</si>
  <si>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</si>
  <si>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</si>
  <si>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</si>
  <si>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</si>
  <si>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</si>
  <si>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</si>
  <si>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</si>
  <si>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</si>
  <si>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</si>
  <si>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</si>
  <si>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</si>
  <si>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</si>
  <si>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</si>
  <si>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</si>
  <si>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</si>
  <si>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</si>
  <si>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</si>
  <si>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</si>
  <si>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</si>
  <si>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</si>
  <si>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</si>
  <si>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</si>
  <si>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</si>
  <si>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</si>
  <si>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</si>
  <si>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</si>
  <si>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</si>
  <si>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</si>
  <si>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</si>
  <si>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</si>
  <si>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</si>
  <si>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</si>
  <si>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</si>
  <si>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</si>
  <si>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</si>
  <si>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</si>
  <si>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</si>
  <si>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</si>
  <si>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</si>
  <si>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</si>
  <si>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</si>
  <si>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</si>
  <si>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</si>
  <si>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</si>
  <si>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</si>
  <si>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</si>
  <si>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</si>
  <si>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</si>
  <si>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</si>
  <si>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</si>
  <si>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</si>
  <si>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</si>
  <si>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</si>
  <si>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</si>
  <si>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</si>
  <si>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</si>
  <si>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</si>
  <si>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</si>
  <si>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</si>
  <si>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</si>
  <si>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</si>
  <si>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</si>
  <si>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</si>
  <si>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</si>
  <si>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</si>
  <si>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</si>
  <si>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</si>
  <si>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</si>
  <si>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</si>
  <si>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</si>
  <si>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</si>
  <si>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</si>
  <si>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</si>
  <si>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</si>
  <si>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</si>
  <si>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</si>
  <si>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</si>
  <si>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</si>
  <si>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</si>
  <si>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</si>
  <si>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</si>
  <si>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</si>
  <si>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</si>
  <si>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</si>
  <si>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</si>
  <si>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</si>
  <si>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</si>
  <si>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</si>
  <si>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</si>
  <si>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</si>
  <si>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</si>
  <si>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</si>
  <si>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</si>
  <si>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</si>
  <si>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</si>
  <si>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</si>
  <si>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</si>
  <si>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</si>
  <si>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</si>
  <si>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</si>
  <si>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</si>
  <si>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</si>
  <si>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</si>
  <si>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</si>
  <si>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</si>
  <si>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</si>
  <si>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</si>
  <si>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</si>
  <si>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</si>
  <si>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</si>
  <si>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</si>
  <si>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</si>
  <si>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</si>
  <si>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</si>
  <si>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</si>
  <si>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</si>
  <si>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</si>
  <si>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</si>
  <si>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</si>
  <si>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</si>
  <si>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</si>
  <si>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</si>
  <si>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</si>
  <si>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</si>
  <si>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</si>
  <si>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</si>
  <si>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</si>
  <si>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</si>
  <si>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</si>
  <si>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</si>
  <si>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</si>
  <si>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</si>
  <si>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</si>
  <si>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</si>
  <si>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</si>
  <si>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</si>
  <si>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</si>
  <si>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</si>
  <si>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</si>
  <si>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</si>
  <si>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</si>
  <si>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</si>
  <si>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</si>
  <si>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</si>
  <si>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</si>
  <si>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</si>
  <si>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</si>
  <si>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</si>
  <si>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</si>
  <si>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</si>
  <si>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</si>
  <si>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</si>
  <si>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</si>
  <si>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</si>
  <si>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</si>
  <si>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</si>
  <si>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</si>
  <si>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</si>
  <si>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</si>
  <si>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</si>
  <si>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</si>
  <si>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</si>
  <si>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</si>
  <si>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</si>
  <si>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</si>
  <si>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</si>
  <si>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</si>
  <si>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</si>
  <si>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</si>
  <si>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</si>
  <si>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</si>
  <si>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</si>
  <si>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</si>
  <si>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</si>
  <si>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</si>
  <si>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</si>
  <si>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</si>
  <si>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</si>
  <si>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</si>
  <si>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</si>
  <si>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</si>
  <si>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</si>
  <si>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</si>
  <si>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</si>
  <si>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</si>
  <si>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</si>
  <si>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</si>
  <si>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</si>
  <si>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</si>
  <si>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</si>
  <si>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</si>
  <si>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</si>
  <si>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</si>
  <si>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</si>
  <si>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</si>
  <si>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</si>
  <si>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</si>
  <si>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</si>
  <si>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</si>
  <si>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</si>
  <si>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</si>
  <si>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</si>
  <si>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</si>
  <si>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</si>
  <si>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</si>
  <si>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</si>
  <si>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</si>
  <si>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</si>
  <si>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</si>
  <si>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</si>
  <si>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</si>
  <si>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</si>
  <si>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</si>
  <si>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</si>
  <si>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</si>
  <si>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</si>
  <si>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</si>
  <si>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</si>
  <si>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</si>
  <si>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</si>
  <si>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</si>
  <si>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</si>
  <si>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</si>
  <si>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</si>
  <si>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</si>
  <si>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</si>
  <si>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</si>
  <si>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</si>
  <si>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</si>
  <si>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</si>
  <si>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</si>
  <si>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</si>
  <si>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</si>
  <si>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</si>
  <si>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</si>
  <si>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</si>
  <si>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</si>
  <si>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</si>
  <si>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</si>
  <si>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</si>
  <si>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</si>
  <si>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</si>
  <si>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</si>
  <si>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</si>
  <si>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</si>
  <si>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</si>
  <si>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</si>
  <si>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</si>
  <si>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</si>
  <si>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</si>
  <si>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</si>
  <si>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</si>
  <si>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</si>
  <si>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</si>
  <si>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</si>
  <si>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</si>
  <si>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</si>
  <si>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</si>
  <si>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</si>
  <si>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</si>
  <si>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</si>
  <si>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</si>
  <si>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</si>
  <si>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</si>
  <si>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</si>
  <si>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</si>
  <si>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</si>
  <si>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</si>
  <si>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</si>
  <si>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</si>
  <si>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</si>
  <si>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</si>
  <si>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</si>
  <si>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</si>
  <si>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</si>
  <si>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</si>
  <si>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</si>
  <si>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</si>
  <si>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</si>
  <si>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</si>
  <si>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</si>
  <si>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</si>
  <si>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</si>
  <si>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</si>
  <si>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</si>
  <si>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</si>
  <si>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</si>
  <si>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</si>
  <si>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</si>
  <si>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</si>
  <si>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</si>
  <si>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</si>
  <si>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</si>
  <si>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</si>
  <si>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</si>
  <si>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</si>
  <si>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</si>
  <si>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</si>
  <si>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</si>
  <si>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</si>
  <si>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</si>
  <si>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</si>
  <si>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</si>
  <si>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</si>
  <si>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</si>
  <si>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</si>
  <si>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</si>
  <si>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</si>
  <si>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</si>
  <si>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</si>
  <si>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</si>
  <si>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</si>
  <si>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</si>
  <si>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</si>
  <si>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</si>
  <si>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</si>
  <si>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</si>
  <si>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</si>
  <si>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</si>
  <si>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</si>
  <si>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</si>
  <si>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</si>
  <si>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</si>
  <si>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</si>
  <si>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</si>
  <si>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</si>
  <si>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</si>
  <si>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</si>
  <si>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</si>
  <si>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</si>
  <si>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</si>
  <si>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</si>
  <si>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</si>
  <si>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</si>
  <si>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</si>
  <si>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</si>
  <si>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</si>
  <si>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</si>
  <si>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</si>
  <si>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</si>
  <si>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</si>
  <si>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</si>
  <si>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</si>
  <si>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</si>
  <si>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</si>
  <si>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</si>
  <si>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</si>
  <si>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</si>
  <si>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</si>
  <si>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</si>
  <si>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</si>
  <si>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</si>
  <si>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</si>
  <si>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</si>
  <si>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</si>
  <si>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</si>
  <si>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</si>
  <si>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</si>
  <si>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</si>
  <si>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</si>
  <si>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</si>
  <si>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</si>
  <si>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</si>
  <si>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</si>
  <si>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</si>
  <si>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</si>
  <si>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</si>
  <si>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</si>
  <si>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</si>
  <si>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</si>
  <si>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</si>
  <si>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</si>
  <si>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</si>
  <si>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</si>
  <si>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</si>
  <si>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</si>
  <si>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</si>
  <si>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</si>
  <si>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</si>
  <si>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</si>
  <si>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</si>
  <si>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</si>
  <si>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</si>
  <si>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</si>
  <si>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</si>
  <si>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</si>
  <si>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</si>
  <si>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</si>
  <si>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</si>
  <si>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</si>
  <si>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</si>
  <si>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</si>
  <si>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</si>
  <si>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</si>
  <si>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</si>
  <si>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</si>
  <si>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</si>
  <si>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</si>
  <si>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</si>
  <si>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</si>
  <si>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</si>
  <si>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</si>
  <si>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</si>
  <si>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</si>
  <si>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</si>
  <si>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</si>
  <si>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</si>
  <si>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</si>
  <si>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</si>
  <si>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</si>
  <si>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</si>
  <si>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</si>
  <si>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</si>
  <si>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</si>
  <si>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</si>
  <si>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</si>
  <si>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</si>
  <si>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</si>
  <si>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</si>
  <si>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</si>
  <si>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</si>
  <si>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</si>
  <si>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</si>
  <si>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</si>
  <si>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</si>
  <si>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</si>
  <si>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</si>
  <si>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</si>
  <si>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</si>
  <si>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</si>
  <si>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</si>
  <si>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</si>
  <si>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</si>
  <si>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</si>
  <si>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</si>
  <si>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</si>
  <si>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</si>
  <si>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</si>
  <si>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</si>
  <si>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</si>
  <si>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</si>
  <si>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</si>
  <si>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</si>
  <si>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</si>
  <si>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</si>
  <si>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</si>
  <si>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</si>
  <si>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</si>
  <si>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</si>
  <si>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</si>
  <si>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</si>
  <si>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</si>
  <si>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</si>
  <si>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</si>
  <si>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</si>
  <si>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</si>
  <si>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</si>
  <si>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</si>
  <si>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</si>
  <si>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</si>
  <si>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</si>
  <si>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</si>
  <si>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</si>
  <si>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</si>
  <si>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</si>
  <si>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</si>
  <si>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</si>
  <si>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</si>
  <si>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</si>
  <si>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</si>
  <si>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</si>
  <si>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</si>
  <si>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</si>
  <si>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</si>
  <si>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</si>
  <si>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</si>
  <si>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</si>
  <si>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</si>
  <si>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</si>
  <si>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</si>
  <si>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</si>
  <si>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</si>
  <si>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</si>
  <si>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</si>
  <si>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</si>
  <si>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</si>
  <si>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</si>
  <si>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</si>
  <si>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</si>
  <si>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</si>
  <si>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</si>
  <si>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</si>
  <si>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</si>
  <si>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</si>
  <si>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</si>
  <si>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</si>
  <si>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</si>
  <si>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</si>
  <si>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</si>
  <si>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</si>
  <si>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</si>
  <si>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</si>
  <si>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</si>
  <si>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</si>
  <si>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</si>
  <si>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</si>
  <si>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</si>
  <si>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</si>
  <si>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</si>
  <si>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</si>
  <si>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</si>
  <si>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</si>
  <si>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</si>
  <si>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</si>
  <si>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</si>
  <si>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</si>
  <si>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</si>
  <si>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</si>
  <si>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</si>
  <si>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</si>
  <si>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</si>
  <si>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</si>
  <si>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</si>
  <si>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</si>
  <si>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</si>
  <si>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</si>
  <si>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</si>
  <si>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</si>
  <si>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</si>
  <si>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</si>
  <si>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</si>
  <si>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</si>
  <si>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</si>
  <si>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</si>
  <si>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</si>
  <si>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</si>
  <si>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</si>
  <si>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</si>
  <si>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</si>
  <si>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</si>
  <si>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</si>
  <si>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</si>
  <si>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</si>
  <si>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</si>
  <si>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</si>
  <si>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</si>
  <si>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</si>
  <si>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</si>
  <si>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</si>
  <si>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</si>
  <si>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</si>
  <si>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</si>
  <si>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</si>
  <si>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</si>
  <si>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</si>
  <si>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</si>
  <si>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</si>
  <si>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</si>
  <si>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</si>
  <si>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</si>
  <si>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</si>
  <si>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</si>
  <si>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</si>
  <si>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</si>
  <si>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</si>
  <si>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</si>
  <si>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</si>
  <si>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</si>
  <si>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</si>
  <si>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</si>
  <si>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</si>
  <si>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</si>
  <si>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</si>
  <si>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</si>
  <si>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</si>
  <si>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</si>
  <si>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</si>
  <si>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</si>
  <si>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</si>
  <si>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</si>
  <si>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</si>
  <si>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</si>
  <si>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</si>
  <si>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</si>
  <si>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</si>
  <si>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</si>
  <si>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</si>
  <si>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</si>
  <si>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</si>
  <si>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</si>
  <si>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</si>
  <si>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</si>
  <si>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</si>
  <si>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</si>
  <si>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</si>
  <si>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</si>
  <si>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</si>
  <si>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</si>
  <si>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</si>
  <si>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</si>
  <si>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</si>
  <si>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</si>
  <si>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</si>
  <si>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</si>
  <si>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</si>
  <si>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</si>
  <si>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</si>
  <si>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</si>
  <si>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</si>
  <si>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</si>
  <si>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</si>
  <si>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</si>
  <si>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</si>
  <si>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</si>
  <si>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</si>
  <si>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</si>
  <si>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</si>
  <si>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</si>
  <si>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</si>
  <si>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</si>
  <si>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</si>
  <si>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</si>
  <si>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</si>
  <si>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</si>
  <si>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</si>
  <si>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</si>
  <si>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</si>
  <si>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</si>
  <si>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</si>
  <si>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</si>
  <si>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</si>
  <si>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</si>
  <si>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</si>
  <si>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</si>
  <si>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</si>
  <si>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</si>
  <si>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</si>
  <si>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</si>
  <si>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</si>
  <si>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</si>
  <si>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</si>
  <si>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</si>
  <si>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</si>
  <si>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</si>
  <si>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</si>
  <si>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</si>
  <si>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</si>
  <si>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</si>
  <si>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</si>
  <si>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</si>
  <si>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</si>
  <si>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</si>
  <si>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</si>
  <si>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</si>
  <si>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</si>
  <si>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</si>
  <si>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</si>
  <si>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</si>
  <si>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</si>
  <si>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</si>
  <si>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</si>
  <si>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</si>
  <si>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</si>
  <si>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</si>
  <si>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</si>
  <si>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</si>
  <si>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</si>
  <si>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</si>
  <si>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</si>
  <si>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</si>
  <si>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</si>
  <si>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</si>
  <si>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</si>
  <si>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</si>
  <si>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</si>
  <si>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</si>
  <si>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</si>
  <si>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</si>
  <si>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</si>
  <si>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</si>
  <si>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</si>
  <si>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</si>
  <si>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</si>
  <si>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</si>
  <si>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</si>
  <si>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</si>
  <si>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</si>
  <si>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</si>
  <si>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</si>
  <si>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</si>
  <si>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</si>
  <si>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</si>
  <si>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</si>
  <si>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</si>
  <si>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</si>
  <si>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</si>
  <si>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</si>
  <si>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</si>
  <si>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</si>
  <si>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</si>
  <si>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</si>
  <si>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</si>
  <si>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</si>
  <si>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</si>
  <si>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</si>
  <si>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</si>
  <si>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</si>
  <si>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</si>
  <si>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</si>
  <si>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</si>
  <si>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</si>
  <si>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</si>
  <si>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</si>
  <si>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</si>
  <si>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</si>
  <si>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</si>
  <si>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</si>
  <si>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</si>
  <si>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</si>
  <si>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</si>
  <si>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</si>
  <si>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</si>
  <si>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</si>
  <si>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</si>
  <si>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</si>
  <si>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</si>
  <si>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</si>
  <si>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</si>
  <si>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</si>
  <si>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</si>
  <si>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</si>
  <si>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</si>
  <si>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</si>
  <si>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</si>
  <si>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</si>
  <si>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</si>
  <si>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</si>
  <si>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</si>
  <si>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</si>
  <si>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</si>
  <si>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</si>
  <si>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</si>
  <si>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</si>
  <si>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</si>
  <si>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</si>
  <si>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</si>
  <si>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</si>
  <si>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</si>
  <si>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</si>
  <si>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</si>
  <si>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</si>
  <si>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</si>
  <si>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</si>
  <si>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</si>
  <si>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</si>
  <si>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</si>
  <si>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</si>
  <si>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</si>
  <si>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</si>
  <si>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</si>
  <si>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</si>
  <si>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</si>
  <si>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</si>
  <si>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</si>
  <si>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</si>
  <si>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</si>
  <si>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</si>
  <si>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</si>
  <si>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</si>
  <si>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</si>
  <si>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</si>
  <si>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</si>
  <si>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</si>
  <si>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</si>
  <si>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</si>
  <si>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</si>
  <si>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</si>
  <si>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</si>
  <si>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</si>
  <si>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</si>
  <si>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</si>
  <si>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</si>
  <si>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</si>
  <si>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</si>
  <si>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</si>
  <si>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</si>
  <si>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</si>
  <si>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</si>
  <si>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</si>
  <si>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</si>
  <si>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</si>
  <si>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</si>
  <si>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</si>
  <si>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</si>
  <si>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</si>
  <si>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</si>
  <si>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</si>
  <si>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</si>
  <si>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</si>
  <si>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</si>
  <si>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</si>
  <si>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</si>
  <si>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</si>
  <si>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</si>
  <si>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</si>
  <si>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</si>
  <si>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</si>
  <si>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</si>
  <si>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</si>
  <si>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</si>
  <si>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</si>
  <si>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</si>
  <si>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</si>
  <si>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</si>
  <si>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</si>
  <si>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</si>
  <si>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</si>
  <si>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</si>
  <si>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</si>
  <si>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</si>
  <si>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</si>
  <si>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</si>
  <si>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</si>
  <si>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</si>
  <si>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</si>
  <si>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</si>
  <si>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</si>
  <si>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</si>
  <si>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</si>
  <si>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</si>
  <si>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</si>
  <si>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</si>
  <si>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</si>
  <si>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</si>
  <si>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</si>
  <si>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</si>
  <si>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</si>
  <si>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</si>
  <si>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</si>
  <si>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</si>
  <si>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</si>
  <si>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</si>
  <si>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</si>
  <si>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</si>
  <si>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</si>
  <si>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</si>
  <si>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</si>
  <si>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</si>
  <si>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</si>
  <si>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</si>
  <si>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</si>
  <si>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</si>
  <si>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</si>
  <si>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</si>
  <si>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</si>
  <si>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</si>
  <si>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</si>
  <si>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</si>
  <si>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</si>
  <si>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</si>
  <si>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</si>
  <si>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</si>
  <si>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</si>
  <si>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</si>
  <si>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</si>
  <si>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</si>
  <si>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</si>
  <si>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</si>
  <si>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</si>
  <si>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</si>
  <si>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</si>
  <si>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</si>
  <si>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</si>
  <si>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</si>
  <si>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</si>
  <si>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</si>
  <si>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</si>
  <si>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</si>
  <si>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</si>
  <si>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</si>
  <si>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</si>
  <si>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</si>
  <si>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</si>
  <si>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</si>
  <si>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</si>
  <si>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</si>
  <si>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</si>
  <si>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</si>
  <si>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</si>
  <si>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</si>
  <si>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</si>
  <si>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</si>
  <si>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</si>
  <si>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</si>
  <si>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</si>
  <si>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</si>
  <si>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</si>
  <si>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</si>
  <si>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</si>
  <si>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</si>
  <si>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</si>
  <si>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</si>
  <si>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</si>
  <si>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</si>
  <si>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</si>
  <si>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</si>
  <si>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</si>
  <si>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</si>
  <si>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</si>
  <si>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</si>
  <si>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</si>
  <si>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</si>
  <si>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</si>
  <si>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</si>
  <si>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</si>
  <si>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</si>
  <si>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</si>
  <si>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</si>
  <si>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</si>
  <si>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</si>
  <si>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</si>
  <si>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</si>
  <si>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</si>
  <si>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</si>
  <si>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</si>
  <si>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</si>
  <si>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</si>
  <si>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</si>
  <si>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</si>
  <si>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</si>
  <si>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</si>
  <si>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</si>
  <si>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</si>
  <si>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</si>
  <si>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</si>
  <si>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</si>
  <si>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</si>
  <si>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</si>
  <si>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</si>
  <si>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</si>
  <si>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</si>
  <si>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</si>
  <si>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</si>
  <si>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</si>
  <si>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</si>
  <si>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</si>
  <si>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</si>
  <si>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</si>
  <si>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</si>
  <si>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</si>
  <si>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</si>
  <si>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</si>
  <si>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</si>
  <si>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</si>
  <si>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</si>
  <si>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</si>
  <si>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</si>
  <si>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</si>
  <si>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</si>
  <si>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</si>
  <si>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</si>
  <si>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</si>
  <si>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</si>
  <si>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</si>
  <si>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</si>
  <si>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</si>
  <si>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</si>
  <si>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</si>
  <si>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</si>
  <si>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</si>
  <si>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</si>
  <si>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</si>
  <si>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</si>
  <si>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</si>
  <si>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</si>
  <si>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</si>
  <si>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</si>
  <si>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</si>
  <si>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</si>
  <si>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</si>
  <si>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</si>
  <si>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</si>
  <si>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</si>
  <si>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</si>
  <si>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</si>
  <si>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</si>
  <si>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</si>
  <si>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</si>
  <si>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</si>
  <si>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</si>
  <si>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</si>
  <si>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</si>
  <si>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</si>
  <si>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</si>
  <si>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</si>
  <si>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</si>
  <si>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</si>
  <si>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</si>
  <si>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</si>
  <si>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</si>
  <si>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</si>
  <si>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</si>
  <si>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</si>
  <si>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</si>
  <si>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</si>
  <si>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</si>
  <si>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</si>
  <si>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</si>
  <si>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</si>
  <si>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</si>
  <si>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</si>
  <si>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</si>
  <si>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</si>
  <si>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</si>
  <si>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</si>
  <si>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</si>
  <si>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</si>
  <si>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</si>
  <si>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</si>
  <si>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</si>
  <si>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</si>
  <si>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</si>
  <si>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</si>
  <si>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</si>
  <si>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</si>
  <si>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</si>
  <si>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</si>
  <si>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</si>
  <si>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</si>
  <si>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</si>
  <si>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</si>
  <si>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</si>
  <si>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</si>
  <si>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</si>
  <si>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</si>
  <si>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</si>
  <si>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</si>
  <si>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</si>
  <si>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</si>
  <si>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</si>
  <si>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</si>
  <si>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</si>
  <si>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</si>
  <si>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</si>
  <si>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</si>
  <si>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</si>
  <si>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</si>
  <si>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</si>
  <si>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</si>
  <si>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</si>
  <si>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</si>
  <si>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</si>
  <si>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</si>
  <si>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</si>
  <si>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</si>
  <si>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</si>
  <si>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</si>
  <si>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</si>
  <si>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</si>
  <si>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</si>
  <si>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</si>
  <si>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</si>
  <si>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</si>
  <si>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</si>
  <si>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</si>
  <si>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</si>
  <si>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</si>
  <si>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</si>
  <si>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</si>
  <si>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</si>
  <si>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</si>
  <si>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</si>
  <si>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</si>
  <si>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</si>
  <si>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</si>
  <si>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</si>
  <si>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</si>
  <si>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</si>
  <si>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</si>
  <si>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</si>
  <si>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</si>
  <si>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</si>
  <si>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</si>
  <si>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</si>
  <si>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</si>
  <si>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</si>
  <si>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</si>
  <si>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</si>
  <si>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</si>
  <si>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</si>
  <si>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</si>
  <si>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</si>
  <si>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</si>
  <si>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</si>
  <si>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</si>
  <si>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</si>
  <si>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</si>
  <si>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</si>
  <si>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</si>
  <si>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</si>
  <si>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</si>
  <si>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</si>
  <si>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</si>
  <si>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</si>
  <si>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</si>
  <si>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</si>
  <si>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</si>
  <si>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</si>
  <si>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</si>
  <si>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</si>
  <si>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</si>
  <si>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</si>
  <si>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</si>
  <si>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</si>
  <si>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</si>
  <si>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</si>
  <si>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</si>
  <si>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</si>
  <si>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</si>
  <si>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</si>
  <si>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</si>
  <si>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</si>
  <si>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</si>
  <si>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</si>
  <si>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</si>
  <si>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</si>
  <si>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</si>
  <si>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</si>
  <si>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</si>
  <si>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</si>
  <si>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</si>
  <si>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</si>
  <si>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</si>
  <si>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</si>
  <si>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</si>
  <si>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</si>
  <si>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</si>
  <si>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</si>
  <si>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</si>
  <si>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</si>
  <si>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</si>
  <si>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</si>
  <si>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</si>
  <si>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</si>
  <si>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</si>
  <si>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</si>
  <si>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</si>
  <si>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</si>
  <si>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</si>
  <si>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</si>
  <si>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</si>
  <si>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</si>
  <si>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</si>
  <si>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</si>
  <si>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</si>
  <si>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</si>
  <si>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</si>
  <si>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</si>
  <si>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</si>
  <si>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</si>
  <si>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</si>
  <si>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</si>
  <si>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</si>
  <si>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</si>
  <si>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</si>
  <si>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</si>
  <si>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</si>
  <si>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</si>
  <si>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</si>
  <si>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</si>
  <si>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</si>
  <si>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</si>
  <si>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</si>
  <si>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</si>
  <si>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</si>
  <si>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</si>
  <si>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</si>
  <si>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</si>
  <si>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</si>
  <si>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</si>
  <si>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</si>
  <si>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</si>
  <si>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</si>
  <si>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</si>
  <si>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</si>
  <si>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</si>
  <si>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</si>
  <si>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</si>
  <si>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</si>
  <si>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</si>
  <si>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</si>
  <si>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</si>
  <si>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</si>
  <si>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</si>
  <si>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</si>
  <si>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</si>
  <si>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</si>
  <si>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</si>
  <si>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</si>
  <si>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</si>
  <si>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</si>
  <si>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</si>
  <si>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</si>
  <si>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</si>
  <si>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</si>
  <si>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</si>
  <si>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</si>
  <si>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</si>
  <si>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</si>
  <si>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</si>
  <si>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</si>
  <si>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</si>
  <si>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</si>
  <si>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</si>
  <si>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</si>
  <si>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</si>
  <si>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</si>
  <si>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</si>
  <si>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</si>
  <si>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</si>
  <si>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</si>
  <si>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</si>
  <si>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</si>
  <si>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</si>
  <si>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</si>
  <si>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</si>
  <si>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</si>
  <si>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</si>
  <si>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</si>
  <si>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</si>
  <si>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</si>
  <si>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</si>
  <si>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</si>
  <si>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</si>
  <si>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</si>
  <si>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</si>
  <si>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</si>
  <si>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</si>
  <si>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</si>
  <si>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</si>
  <si>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</si>
  <si>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</si>
  <si>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</si>
  <si>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</si>
  <si>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</si>
  <si>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</si>
  <si>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</si>
  <si>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</si>
  <si>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</si>
  <si>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</si>
  <si>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</si>
  <si>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</si>
  <si>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</si>
  <si>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</si>
  <si>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</si>
  <si>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</si>
  <si>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</si>
  <si>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</si>
  <si>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</si>
  <si>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</si>
  <si>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</si>
  <si>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</si>
  <si>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</si>
  <si>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</si>
  <si>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</si>
  <si>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</si>
  <si>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</si>
  <si>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</si>
  <si>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</si>
  <si>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</si>
  <si>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</si>
  <si>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</si>
  <si>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</si>
  <si>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</si>
  <si>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</si>
  <si>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</si>
  <si>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</si>
  <si>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</si>
  <si>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</si>
  <si>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</si>
  <si>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</si>
  <si>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</si>
  <si>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</si>
  <si>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</si>
  <si>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</si>
  <si>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</si>
  <si>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</si>
  <si>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</si>
  <si>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</si>
  <si>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</si>
  <si>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</si>
  <si>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</si>
  <si>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</si>
  <si>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</si>
  <si>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</si>
  <si>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</si>
  <si>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</si>
  <si>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</si>
  <si>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</si>
  <si>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</si>
  <si>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</si>
  <si>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</si>
  <si>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</si>
  <si>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</si>
  <si>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</si>
  <si>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</si>
  <si>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</si>
  <si>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</si>
  <si>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</si>
  <si>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</si>
  <si>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</si>
  <si>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</si>
  <si>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</si>
  <si>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</si>
  <si>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</si>
  <si>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</si>
  <si>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</si>
  <si>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</si>
  <si>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</si>
  <si>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</si>
  <si>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</si>
  <si>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</si>
  <si>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</si>
  <si>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</si>
  <si>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</si>
  <si>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</si>
  <si>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</si>
  <si>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</si>
  <si>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</si>
  <si>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</si>
  <si>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</si>
  <si>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</si>
  <si>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</si>
  <si>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</si>
  <si>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</si>
  <si>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</si>
  <si>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</si>
  <si>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</si>
  <si>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</si>
  <si>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</si>
  <si>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</si>
  <si>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</si>
  <si>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</si>
  <si>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</si>
  <si>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</si>
  <si>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</si>
  <si>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</si>
  <si>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</si>
  <si>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</si>
  <si>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</si>
  <si>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</si>
  <si>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</si>
  <si>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</si>
  <si>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</si>
  <si>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</si>
  <si>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</si>
  <si>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</si>
  <si>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</si>
  <si>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</si>
  <si>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</si>
  <si>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</si>
  <si>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</si>
  <si>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</si>
  <si>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</si>
  <si>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</si>
  <si>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</si>
  <si>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</si>
  <si>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</si>
  <si>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</si>
  <si>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</si>
  <si>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</si>
  <si>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</si>
  <si>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</si>
  <si>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</si>
  <si>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</si>
  <si>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</si>
  <si>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</si>
  <si>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</si>
  <si>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</si>
  <si>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</si>
  <si>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</si>
  <si>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</si>
  <si>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</si>
  <si>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</si>
  <si>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</si>
  <si>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</si>
  <si>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</si>
  <si>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</si>
  <si>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</si>
  <si>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</si>
  <si>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</si>
  <si>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</si>
  <si>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</si>
  <si>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</si>
  <si>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</si>
  <si>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</si>
  <si>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</si>
  <si>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</si>
  <si>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</si>
  <si>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</si>
  <si>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</si>
  <si>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</si>
  <si>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</si>
  <si>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</si>
  <si>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</si>
  <si>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</si>
  <si>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</si>
  <si>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</si>
  <si>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</si>
  <si>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</si>
  <si>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</si>
  <si>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</si>
  <si>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</si>
  <si>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</si>
  <si>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</si>
  <si>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</si>
  <si>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</si>
  <si>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</si>
  <si>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</si>
  <si>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</si>
  <si>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</si>
  <si>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</si>
  <si>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</si>
  <si>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</si>
  <si>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</si>
  <si>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</si>
  <si>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</si>
  <si>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</si>
  <si>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</si>
  <si>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</si>
  <si>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</si>
  <si>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</si>
  <si>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</si>
  <si>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</si>
  <si>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</si>
  <si>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</si>
  <si>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</si>
  <si>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</si>
  <si>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</si>
  <si>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</si>
  <si>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</si>
  <si>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</si>
  <si>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</si>
  <si>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</si>
  <si>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</si>
  <si>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</si>
  <si>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</si>
  <si>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</si>
  <si>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</si>
  <si>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</si>
  <si>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</si>
  <si>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</si>
  <si>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</si>
  <si>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</si>
  <si>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</si>
  <si>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</si>
  <si>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</si>
  <si>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</si>
  <si>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</si>
  <si>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</si>
  <si>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</si>
  <si>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</si>
  <si>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</si>
  <si>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</si>
  <si>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</si>
  <si>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</si>
  <si>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</si>
  <si>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</si>
  <si>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</si>
  <si>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</si>
  <si>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</si>
  <si>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</si>
  <si>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</si>
  <si>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</si>
  <si>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</si>
  <si>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</si>
  <si>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</si>
  <si>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</si>
  <si>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</si>
  <si>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</si>
  <si>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</si>
  <si>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</si>
  <si>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</si>
  <si>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</si>
  <si>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</si>
  <si>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</si>
  <si>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</si>
  <si>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</si>
  <si>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</si>
  <si>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</si>
  <si>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</si>
  <si>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</si>
  <si>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</si>
  <si>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</si>
  <si>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</si>
  <si>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</si>
  <si>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</si>
  <si>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</si>
  <si>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</si>
  <si>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</si>
  <si>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</si>
  <si>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</si>
  <si>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</si>
  <si>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</si>
  <si>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</si>
  <si>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</si>
  <si>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</si>
  <si>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</si>
  <si>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</si>
  <si>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</si>
  <si>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</si>
  <si>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</si>
  <si>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</si>
  <si>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</si>
  <si>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</si>
  <si>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</si>
  <si>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</si>
  <si>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</si>
  <si>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</si>
  <si>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</si>
  <si>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</si>
  <si>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</si>
  <si>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</si>
  <si>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</si>
  <si>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</si>
  <si>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</si>
  <si>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</si>
  <si>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</si>
  <si>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</si>
  <si>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</si>
  <si>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</si>
  <si>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</si>
  <si>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</si>
  <si>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</si>
  <si>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</si>
  <si>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</si>
  <si>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</si>
  <si>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</si>
  <si>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</si>
  <si>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</si>
  <si>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</si>
  <si>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</si>
  <si>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</si>
  <si>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</si>
  <si>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</si>
  <si>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</si>
  <si>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</si>
  <si>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</si>
  <si>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</si>
  <si>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</si>
  <si>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</si>
  <si>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</si>
  <si>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</si>
  <si>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</si>
  <si>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</si>
  <si>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</si>
  <si>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</si>
  <si>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</si>
  <si>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</si>
  <si>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</si>
  <si>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</si>
  <si>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</si>
  <si>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</si>
  <si>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</si>
  <si>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</si>
  <si>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</si>
  <si>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</si>
  <si>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</si>
  <si>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</si>
  <si>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</si>
  <si>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</si>
  <si>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</si>
  <si>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</si>
  <si>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</si>
  <si>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</si>
  <si>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</si>
  <si>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</si>
  <si>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</si>
  <si>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</si>
  <si>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</si>
  <si>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</si>
  <si>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</si>
  <si>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</si>
  <si>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</si>
  <si>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</si>
  <si>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</si>
  <si>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</si>
  <si>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</si>
  <si>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</si>
  <si>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</si>
  <si>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</si>
  <si>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</si>
  <si>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</si>
  <si>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</si>
  <si>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</si>
  <si>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</si>
  <si>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</si>
  <si>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</si>
  <si>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</si>
  <si>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</si>
  <si>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</si>
  <si>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</si>
  <si>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</si>
  <si>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</si>
  <si>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</si>
  <si>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</si>
  <si>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</si>
  <si>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</si>
  <si>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</si>
  <si>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</si>
  <si>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</si>
  <si>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</si>
  <si>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</si>
  <si>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</si>
  <si>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</si>
  <si>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</si>
  <si>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</si>
  <si>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</si>
  <si>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</si>
  <si>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</si>
  <si>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</si>
  <si>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</si>
  <si>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</si>
  <si>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</si>
  <si>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</si>
  <si>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</si>
  <si>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</si>
  <si>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</si>
  <si>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</si>
  <si>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</si>
  <si>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</si>
  <si>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</si>
  <si>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</si>
  <si>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</si>
  <si>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</si>
  <si>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</si>
  <si>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</si>
  <si>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</si>
  <si>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</si>
  <si>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</si>
  <si>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</si>
  <si>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</si>
  <si>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</si>
  <si>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</si>
  <si>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</si>
  <si>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</si>
  <si>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</si>
  <si>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</si>
  <si>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</si>
  <si>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</si>
  <si>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</si>
  <si>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</si>
  <si>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</si>
  <si>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</si>
  <si>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</si>
  <si>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</si>
  <si>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</si>
  <si>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</si>
  <si>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</si>
  <si>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</si>
  <si>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</si>
  <si>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</si>
  <si>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</si>
  <si>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</si>
  <si>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</si>
  <si>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</si>
  <si>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</si>
  <si>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</si>
  <si>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</si>
  <si>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</si>
  <si>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</si>
  <si>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</si>
  <si>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</si>
  <si>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</si>
  <si>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</si>
  <si>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</si>
  <si>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</si>
  <si>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</si>
  <si>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</si>
  <si>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</si>
  <si>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</si>
  <si>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</si>
  <si>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</si>
  <si>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</si>
  <si>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</si>
  <si>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</si>
  <si>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</si>
  <si>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</si>
  <si>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</si>
  <si>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</si>
  <si>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</si>
  <si>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</si>
  <si>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</si>
  <si>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</si>
  <si>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</si>
  <si>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</si>
  <si>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</si>
  <si>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</si>
  <si>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</si>
  <si>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</si>
  <si>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</si>
  <si>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</si>
  <si>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</si>
  <si>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</si>
  <si>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</si>
  <si>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</si>
  <si>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</si>
  <si>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</si>
  <si>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</si>
  <si>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</si>
  <si>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</si>
  <si>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</si>
  <si>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</si>
  <si>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</si>
  <si>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</si>
  <si>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</si>
  <si>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</si>
  <si>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</si>
  <si>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</si>
  <si>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</si>
  <si>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</si>
  <si>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</si>
  <si>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</si>
  <si>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</si>
  <si>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</si>
  <si>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</si>
  <si>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</si>
  <si>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</si>
  <si>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</si>
  <si>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</si>
  <si>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</si>
  <si>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</si>
  <si>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</si>
  <si>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</si>
  <si>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</si>
  <si>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</si>
  <si>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</si>
  <si>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</si>
  <si>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</si>
  <si>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</si>
  <si>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</si>
  <si>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</si>
  <si>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</si>
  <si>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</si>
  <si>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</si>
  <si>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</si>
  <si>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</si>
  <si>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</si>
  <si>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</si>
  <si>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</si>
  <si>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</si>
  <si>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</si>
  <si>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</si>
  <si>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</si>
  <si>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</si>
  <si>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</si>
  <si>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</si>
  <si>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</si>
  <si>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</si>
  <si>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</si>
  <si>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</si>
  <si>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</si>
  <si>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</si>
  <si>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</si>
  <si>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</si>
  <si>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</si>
  <si>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</si>
  <si>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</si>
  <si>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</si>
  <si>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</si>
  <si>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</si>
  <si>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</si>
  <si>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</si>
  <si>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</si>
  <si>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</si>
  <si>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</si>
  <si>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</si>
  <si>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</si>
  <si>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</si>
  <si>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</si>
  <si>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</si>
  <si>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</si>
  <si>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</si>
  <si>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</si>
  <si>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</si>
  <si>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</si>
  <si>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</si>
  <si>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</si>
  <si>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</si>
  <si>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</si>
  <si>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</si>
  <si>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</si>
  <si>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</si>
  <si>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</si>
  <si>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</si>
  <si>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</si>
  <si>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</si>
  <si>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</si>
  <si>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</si>
  <si>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</si>
  <si>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</si>
  <si>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</si>
  <si>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</si>
  <si>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</si>
  <si>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</si>
  <si>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</si>
  <si>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</si>
  <si>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</si>
  <si>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</si>
  <si>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</si>
  <si>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</si>
  <si>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</si>
  <si>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</si>
  <si>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</si>
  <si>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</si>
  <si>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</si>
  <si>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</si>
  <si>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</si>
  <si>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</si>
  <si>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</si>
  <si>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</si>
  <si>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</si>
  <si>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</si>
  <si>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</si>
  <si>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</si>
  <si>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</si>
  <si>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</si>
  <si>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</si>
  <si>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</si>
  <si>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</si>
  <si>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</si>
  <si>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</si>
  <si>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</si>
  <si>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</si>
  <si>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</si>
  <si>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</si>
  <si>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</si>
  <si>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</si>
  <si>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</si>
  <si>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</si>
  <si>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</si>
  <si>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</si>
  <si>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</si>
  <si>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</si>
  <si>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</si>
  <si>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</si>
  <si>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</si>
  <si>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</si>
  <si>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</si>
  <si>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</si>
  <si>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</si>
  <si>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</si>
  <si>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</si>
  <si>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</si>
  <si>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</si>
  <si>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</si>
  <si>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</si>
  <si>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</si>
  <si>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</si>
  <si>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</si>
  <si>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</si>
  <si>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</si>
  <si>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</si>
  <si>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</si>
  <si>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</si>
  <si>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</si>
  <si>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</si>
  <si>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</si>
  <si>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</si>
  <si>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</si>
  <si>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</si>
  <si>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</si>
  <si>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</si>
  <si>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</si>
  <si>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</si>
  <si>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</si>
  <si>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</si>
  <si>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</si>
  <si>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</si>
  <si>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</si>
  <si>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</si>
  <si>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</si>
  <si>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</si>
  <si>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</si>
  <si>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</si>
  <si>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</si>
  <si>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</si>
  <si>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</si>
  <si>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</si>
  <si>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</si>
  <si>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</si>
  <si>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</si>
  <si>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</si>
  <si>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</si>
  <si>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</si>
  <si>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</si>
  <si>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</si>
  <si>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</si>
  <si>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</si>
  <si>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</si>
  <si>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</si>
  <si>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</si>
  <si>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</si>
  <si>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</si>
  <si>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</si>
  <si>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</si>
  <si>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</si>
  <si>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</si>
  <si>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</si>
  <si>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</si>
  <si>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</si>
  <si>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</si>
  <si>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</si>
  <si>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</si>
  <si>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</si>
  <si>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</si>
  <si>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</si>
  <si>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</si>
  <si>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</si>
  <si>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</si>
  <si>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</si>
  <si>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</si>
  <si>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</si>
  <si>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</si>
  <si>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</si>
  <si>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</si>
  <si>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</si>
  <si>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</si>
  <si>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</si>
  <si>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</si>
  <si>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</si>
  <si>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</si>
  <si>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</si>
  <si>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</si>
  <si>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</si>
  <si>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</si>
  <si>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</si>
  <si>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</si>
  <si>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</si>
  <si>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</si>
  <si>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</si>
  <si>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</si>
  <si>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</si>
  <si>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</si>
  <si>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</si>
  <si>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</si>
  <si>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</si>
  <si>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</si>
  <si>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</si>
  <si>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</si>
  <si>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</si>
  <si>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</si>
  <si>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</si>
  <si>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</si>
  <si>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</si>
  <si>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</si>
  <si>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</si>
  <si>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</si>
  <si>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</si>
  <si>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</si>
  <si>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</si>
  <si>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</si>
  <si>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</si>
  <si>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</si>
  <si>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</si>
  <si>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</si>
  <si>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</si>
  <si>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</si>
  <si>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</si>
  <si>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</si>
  <si>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</si>
  <si>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</si>
  <si>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</si>
  <si>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</si>
  <si>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</si>
  <si>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</si>
  <si>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</si>
  <si>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</si>
  <si>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</si>
  <si>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</si>
  <si>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</si>
  <si>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</si>
  <si>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</si>
  <si>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</si>
  <si>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</si>
  <si>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</si>
  <si>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</si>
  <si>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</si>
  <si>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</si>
  <si>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</si>
  <si>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</si>
  <si>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</si>
  <si>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</si>
  <si>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</si>
  <si>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</si>
  <si>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</si>
  <si>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</si>
  <si>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</si>
  <si>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</si>
  <si>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</si>
  <si>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</si>
  <si>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</si>
  <si>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</si>
  <si>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</si>
  <si>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</si>
  <si>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</si>
  <si>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</si>
  <si>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</si>
  <si>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</si>
  <si>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</si>
  <si>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</si>
  <si>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</si>
  <si>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</si>
  <si>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</si>
  <si>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</si>
  <si>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</si>
  <si>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</si>
  <si>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</si>
  <si>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</si>
  <si>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</si>
  <si>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</si>
  <si>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</si>
  <si>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</si>
  <si>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</si>
  <si>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</si>
  <si>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</si>
  <si>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</si>
  <si>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</si>
  <si>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</si>
  <si>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</si>
  <si>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</si>
  <si>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</si>
  <si>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</si>
  <si>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</si>
  <si>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</si>
  <si>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</si>
  <si>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</si>
  <si>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</si>
  <si>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</si>
  <si>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</si>
  <si>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</si>
  <si>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</si>
  <si>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</si>
  <si>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</si>
  <si>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</si>
  <si>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</si>
  <si>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</si>
  <si>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</si>
  <si>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</si>
  <si>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</si>
  <si>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</si>
  <si>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</si>
  <si>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</si>
  <si>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</si>
  <si>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</si>
  <si>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</si>
  <si>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</si>
  <si>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</si>
  <si>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</si>
  <si>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</si>
  <si>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</si>
  <si>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</si>
  <si>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</si>
  <si>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</si>
  <si>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</si>
  <si>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</si>
  <si>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</si>
  <si>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</si>
  <si>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</si>
  <si>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</si>
  <si>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</si>
  <si>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</si>
  <si>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</si>
  <si>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</si>
  <si>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</si>
  <si>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</si>
  <si>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</si>
  <si>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</si>
  <si>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</si>
  <si>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</si>
  <si>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</si>
  <si>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</si>
  <si>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</si>
  <si>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</si>
  <si>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</si>
  <si>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</si>
  <si>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</si>
  <si>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</si>
  <si>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</si>
  <si>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</si>
  <si>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</si>
  <si>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</si>
  <si>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</si>
  <si>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</si>
  <si>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</si>
  <si>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</si>
  <si>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</si>
  <si>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</si>
  <si>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</si>
  <si>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</si>
  <si>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</si>
  <si>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</si>
  <si>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</si>
  <si>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</si>
  <si>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</si>
  <si>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</si>
  <si>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</si>
  <si>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</si>
  <si>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</si>
  <si>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</si>
  <si>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</si>
  <si>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</si>
  <si>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</si>
  <si>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</si>
  <si>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</si>
  <si>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</si>
  <si>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</si>
  <si>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</si>
  <si>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</si>
  <si>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</si>
  <si>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</si>
  <si>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</si>
  <si>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</si>
  <si>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</si>
  <si>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</si>
  <si>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</si>
  <si>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</si>
  <si>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</si>
  <si>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</si>
  <si>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</si>
  <si>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</si>
  <si>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</si>
  <si>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</si>
  <si>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</si>
  <si>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</si>
  <si>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</si>
  <si>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</si>
  <si>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</si>
  <si>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</si>
  <si>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</si>
  <si>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</si>
  <si>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</si>
  <si>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</si>
  <si>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</si>
  <si>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</si>
  <si>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</si>
  <si>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</si>
  <si>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</si>
  <si>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</si>
  <si>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</si>
  <si>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</si>
  <si>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</si>
  <si>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</si>
  <si>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</si>
  <si>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</si>
  <si>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</si>
  <si>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</si>
  <si>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</si>
  <si>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</si>
  <si>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</si>
  <si>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</si>
  <si>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</si>
  <si>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</si>
  <si>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</si>
  <si>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</si>
  <si>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</si>
  <si>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</si>
  <si>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</si>
  <si>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</si>
  <si>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</si>
  <si>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</si>
  <si>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</si>
  <si>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</si>
  <si>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</si>
  <si>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</si>
  <si>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</si>
  <si>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</si>
  <si>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</si>
  <si>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</si>
  <si>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</si>
  <si>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</si>
  <si>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</si>
  <si>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</si>
  <si>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</si>
  <si>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</si>
  <si>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</si>
  <si>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</si>
  <si>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</si>
  <si>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</si>
  <si>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</si>
  <si>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</si>
  <si>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</si>
  <si>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</si>
  <si>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</si>
  <si>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</si>
  <si>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</si>
  <si>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</si>
  <si>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</si>
  <si>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</si>
  <si>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</si>
  <si>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</si>
  <si>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</si>
  <si>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</si>
  <si>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</si>
  <si>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</si>
  <si>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</si>
  <si>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</si>
  <si>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</si>
  <si>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</si>
  <si>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</si>
  <si>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</si>
  <si>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</si>
  <si>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</si>
  <si>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</si>
  <si>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</si>
  <si>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</si>
  <si>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</si>
  <si>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</si>
  <si>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</si>
  <si>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</si>
  <si>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</si>
  <si>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</si>
  <si>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</si>
  <si>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</si>
  <si>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</si>
  <si>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</si>
  <si>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</si>
  <si>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</si>
  <si>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</si>
  <si>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</si>
  <si>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</si>
  <si>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</si>
  <si>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</si>
  <si>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</si>
  <si>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</si>
  <si>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</si>
  <si>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</si>
  <si>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</si>
  <si>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</si>
  <si>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</si>
  <si>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</si>
  <si>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</si>
  <si>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</si>
  <si>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</si>
  <si>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</si>
  <si>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</si>
  <si>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</si>
  <si>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</si>
  <si>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</si>
  <si>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</si>
  <si>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</si>
  <si>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</si>
  <si>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</si>
  <si>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</si>
  <si>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</si>
  <si>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</si>
  <si>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</si>
  <si>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</si>
  <si>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</si>
  <si>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</si>
  <si>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</si>
  <si>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</si>
  <si>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</si>
  <si>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</si>
  <si>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</si>
  <si>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</si>
  <si>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</si>
  <si>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</si>
  <si>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</si>
  <si>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</si>
  <si>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</si>
  <si>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</si>
  <si>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</si>
  <si>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</si>
  <si>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</si>
  <si>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</si>
  <si>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</si>
  <si>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</si>
  <si>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</si>
  <si>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</si>
  <si>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</si>
  <si>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</si>
  <si>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</si>
  <si>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</si>
  <si>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</si>
  <si>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</si>
  <si>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</si>
  <si>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</si>
  <si>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</si>
  <si>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</si>
  <si>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</si>
  <si>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</si>
  <si>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</si>
  <si>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</si>
  <si>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</si>
  <si>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</si>
  <si>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</si>
  <si>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</si>
  <si>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</si>
  <si>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</si>
  <si>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</si>
  <si>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</si>
  <si>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</si>
  <si>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</si>
  <si>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</si>
  <si>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</si>
  <si>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</si>
  <si>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</si>
  <si>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</si>
  <si>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</si>
  <si>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</si>
  <si>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</si>
  <si>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</si>
  <si>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</si>
  <si>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</si>
  <si>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</si>
  <si>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</si>
  <si>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</si>
  <si>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</si>
  <si>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</si>
  <si>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</si>
  <si>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</si>
  <si>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</si>
  <si>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</si>
  <si>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</si>
  <si>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</si>
  <si>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</si>
  <si>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</si>
  <si>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</si>
  <si>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</si>
  <si>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</si>
  <si>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</si>
  <si>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</si>
  <si>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</si>
  <si>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</si>
  <si>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</si>
  <si>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</si>
  <si>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</si>
  <si>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</si>
  <si>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</si>
  <si>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</si>
  <si>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</si>
  <si>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</si>
  <si>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</si>
  <si>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</si>
  <si>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</si>
  <si>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</si>
  <si>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</si>
  <si>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</si>
  <si>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</si>
  <si>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</si>
  <si>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</si>
  <si>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</si>
  <si>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</si>
  <si>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</si>
  <si>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</si>
  <si>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</si>
  <si>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</si>
  <si>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</si>
  <si>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</si>
  <si>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</si>
  <si>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</si>
  <si>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</si>
  <si>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</si>
  <si>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</si>
  <si>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</si>
  <si>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</si>
  <si>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</si>
  <si>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</si>
  <si>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</si>
  <si>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</si>
  <si>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</si>
  <si>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</si>
  <si>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</si>
  <si>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</si>
  <si>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</si>
  <si>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</si>
  <si>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</si>
  <si>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</si>
  <si>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</si>
  <si>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</si>
  <si>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</si>
  <si>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</si>
  <si>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</si>
  <si>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</si>
  <si>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</si>
  <si>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</si>
  <si>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</si>
  <si>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</si>
  <si>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</si>
  <si>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</si>
  <si>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</si>
  <si>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</si>
  <si>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</si>
  <si>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</si>
  <si>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</si>
  <si>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</si>
  <si>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</si>
  <si>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</si>
  <si>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</si>
  <si>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</si>
  <si>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</si>
  <si>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</si>
  <si>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</si>
  <si>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</si>
  <si>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</si>
  <si>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</si>
  <si>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</si>
  <si>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</si>
  <si>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</si>
  <si>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</si>
  <si>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</si>
  <si>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</si>
  <si>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</si>
  <si>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</si>
  <si>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</si>
  <si>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</si>
  <si>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</si>
  <si>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</si>
  <si>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</si>
  <si>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</si>
  <si>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</si>
  <si>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</si>
  <si>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</si>
  <si>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</si>
  <si>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</si>
  <si>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</si>
  <si>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</si>
  <si>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</si>
  <si>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</si>
  <si>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</si>
  <si>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</si>
  <si>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</si>
  <si>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</si>
  <si>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</si>
  <si>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</si>
  <si>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</si>
  <si>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</si>
  <si>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</si>
  <si>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</si>
  <si>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</si>
  <si>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</si>
  <si>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</si>
  <si>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</si>
  <si>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</si>
  <si>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</si>
  <si>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</si>
  <si>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</si>
  <si>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</si>
  <si>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</si>
  <si>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</si>
  <si>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</si>
  <si>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</si>
  <si>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</si>
  <si>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</si>
  <si>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</si>
  <si>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</si>
  <si>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</si>
  <si>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</si>
  <si>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</si>
  <si>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</si>
  <si>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</si>
  <si>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</si>
  <si>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</si>
  <si>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</si>
  <si>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</si>
  <si>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</si>
  <si>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</si>
  <si>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</si>
  <si>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</si>
  <si>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</si>
  <si>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</si>
  <si>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</si>
  <si>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</si>
  <si>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</si>
  <si>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</si>
  <si>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</si>
  <si>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</si>
  <si>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</si>
  <si>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</si>
  <si>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</si>
  <si>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</si>
  <si>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</si>
  <si>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</si>
  <si>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</si>
  <si>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</si>
  <si>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</si>
  <si>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</si>
  <si>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</si>
  <si>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</si>
  <si>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</si>
  <si>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</si>
  <si>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</si>
  <si>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</si>
  <si>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</si>
  <si>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</si>
  <si>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</si>
  <si>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</si>
  <si>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</si>
  <si>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</si>
  <si>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</si>
  <si>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</si>
  <si>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</si>
  <si>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</si>
  <si>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</si>
  <si>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</si>
  <si>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</si>
  <si>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</si>
  <si>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</si>
  <si>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</si>
  <si>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</si>
  <si>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</si>
  <si>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</si>
  <si>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</si>
  <si>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</si>
  <si>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</si>
  <si>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</si>
  <si>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</si>
  <si>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</si>
  <si>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</si>
  <si>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</si>
  <si>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</si>
  <si>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</si>
  <si>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</si>
  <si>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</si>
  <si>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</si>
  <si>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</si>
  <si>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</si>
  <si>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</si>
  <si>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</si>
  <si>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</si>
  <si>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</si>
  <si>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</si>
  <si>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</si>
  <si>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</si>
  <si>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</si>
  <si>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</si>
  <si>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</si>
  <si>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</si>
  <si>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</si>
  <si>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</si>
  <si>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</si>
  <si>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</si>
  <si>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</si>
  <si>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</si>
  <si>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</si>
  <si>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</si>
  <si>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</si>
  <si>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</si>
  <si>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</si>
  <si>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</si>
  <si>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</si>
  <si>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</si>
  <si>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</si>
  <si>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</si>
  <si>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</si>
  <si>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</si>
  <si>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</si>
  <si>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</si>
  <si>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</si>
  <si>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</si>
  <si>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</si>
  <si>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</si>
  <si>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</si>
  <si>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</si>
  <si>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</si>
  <si>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</si>
  <si>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</si>
  <si>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</si>
  <si>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</si>
  <si>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</si>
  <si>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</si>
  <si>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</si>
  <si>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</si>
  <si>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</si>
  <si>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</si>
  <si>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</si>
  <si>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</si>
  <si>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</si>
  <si>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</si>
  <si>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</si>
  <si>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</si>
  <si>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</si>
  <si>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</si>
  <si>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</si>
  <si>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</si>
  <si>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</si>
  <si>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</si>
  <si>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</si>
  <si>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</si>
  <si>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</si>
  <si>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</si>
  <si>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</si>
  <si>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</si>
  <si>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</si>
  <si>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</si>
  <si>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</si>
  <si>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</si>
  <si>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</si>
  <si>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</si>
  <si>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</si>
  <si>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</si>
  <si>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</si>
  <si>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</si>
  <si>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</si>
  <si>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</si>
  <si>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</si>
  <si>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</si>
  <si>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</si>
  <si>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</si>
  <si>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</si>
  <si>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</si>
  <si>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</si>
  <si>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</si>
  <si>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</si>
  <si>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</si>
  <si>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</si>
  <si>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</si>
  <si>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</si>
  <si>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</si>
  <si>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</si>
  <si>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</si>
  <si>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</si>
  <si>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</si>
  <si>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</si>
  <si>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</si>
  <si>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</si>
  <si>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</si>
  <si>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</si>
  <si>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</si>
  <si>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</si>
  <si>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</si>
  <si>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</si>
  <si>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</si>
  <si>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</si>
  <si>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</si>
  <si>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</si>
  <si>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</si>
  <si>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</si>
  <si>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</si>
  <si>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</si>
  <si>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</si>
  <si>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</si>
  <si>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</si>
  <si>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</si>
  <si>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</si>
  <si>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</si>
  <si>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</si>
  <si>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</si>
  <si>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</si>
  <si>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</si>
  <si>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</si>
  <si>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</si>
  <si>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</si>
  <si>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</si>
  <si>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</si>
  <si>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</si>
  <si>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</si>
  <si>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</si>
  <si>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</si>
  <si>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</si>
  <si>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</si>
  <si>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</si>
  <si>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</si>
  <si>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</si>
  <si>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</si>
  <si>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</si>
  <si>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</si>
  <si>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</si>
  <si>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</si>
  <si>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</si>
  <si>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</si>
  <si>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</si>
  <si>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</si>
  <si>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</si>
  <si>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</si>
  <si>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</si>
  <si>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</si>
  <si>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</si>
  <si>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</si>
  <si>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</si>
  <si>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</si>
  <si>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</si>
  <si>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</si>
  <si>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</si>
  <si>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</si>
  <si>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</si>
  <si>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</si>
  <si>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</si>
  <si>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</si>
  <si>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</si>
  <si>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</si>
  <si>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</si>
  <si>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</si>
  <si>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</si>
  <si>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</si>
  <si>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</si>
  <si>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</si>
  <si>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</si>
  <si>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</si>
  <si>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</si>
  <si>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</si>
  <si>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</si>
  <si>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</si>
  <si>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</si>
  <si>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</si>
  <si>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</si>
  <si>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</si>
  <si>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</si>
  <si>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</si>
  <si>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</si>
  <si>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</si>
  <si>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</si>
  <si>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</si>
  <si>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</si>
  <si>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</si>
  <si>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</si>
  <si>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</si>
  <si>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</si>
  <si>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</si>
  <si>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</si>
  <si>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</si>
  <si>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</si>
  <si>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</si>
  <si>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</si>
  <si>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</si>
  <si>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</si>
  <si>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</si>
  <si>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</si>
  <si>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</si>
  <si>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</si>
  <si>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</si>
  <si>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</si>
  <si>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</si>
  <si>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</si>
  <si>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</si>
  <si>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</si>
  <si>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</si>
  <si>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</si>
  <si>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</si>
  <si>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</si>
  <si>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</si>
  <si>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</si>
  <si>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</si>
  <si>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</si>
  <si>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</si>
  <si>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</si>
  <si>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</si>
  <si>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</si>
  <si>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</si>
  <si>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</si>
  <si>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</si>
  <si>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</si>
  <si>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</si>
  <si>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</si>
  <si>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</si>
  <si>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</si>
  <si>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</si>
  <si>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</si>
  <si>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</si>
  <si>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</si>
  <si>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</si>
  <si>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</si>
  <si>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</si>
  <si>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</si>
  <si>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</si>
  <si>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</si>
  <si>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</si>
  <si>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</si>
  <si>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</si>
  <si>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</si>
  <si>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</si>
  <si>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</si>
  <si>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</si>
  <si>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</si>
  <si>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</si>
  <si>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</si>
  <si>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</si>
  <si>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</si>
  <si>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</si>
  <si>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</si>
  <si>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</si>
  <si>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</si>
  <si>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</si>
  <si>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</si>
  <si>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</si>
  <si>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</si>
  <si>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</si>
  <si>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</si>
  <si>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</si>
  <si>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</si>
  <si>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</si>
  <si>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</si>
  <si>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</si>
  <si>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</si>
  <si>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</si>
  <si>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</si>
  <si>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</si>
  <si>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</si>
  <si>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</si>
  <si>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</si>
  <si>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</si>
  <si>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</si>
  <si>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</si>
  <si>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</si>
  <si>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</si>
  <si>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</si>
  <si>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</si>
  <si>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</si>
  <si>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</si>
  <si>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</si>
  <si>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</si>
  <si>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</si>
  <si>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</si>
  <si>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</si>
  <si>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</si>
  <si>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</si>
  <si>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</si>
  <si>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</si>
  <si>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</si>
  <si>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</si>
  <si>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</si>
  <si>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</si>
  <si>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</si>
  <si>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</si>
  <si>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</si>
  <si>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</si>
  <si>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</si>
  <si>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</si>
  <si>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</si>
  <si>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</si>
  <si>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</si>
  <si>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</si>
  <si>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</si>
  <si>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</si>
  <si>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</si>
  <si>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</si>
  <si>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</si>
  <si>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</si>
  <si>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</si>
  <si>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</si>
  <si>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</si>
  <si>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</si>
  <si>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</si>
  <si>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</si>
  <si>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</si>
  <si>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</si>
  <si>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</si>
  <si>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</si>
  <si>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</si>
  <si>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</si>
  <si>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</si>
  <si>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</si>
  <si>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</si>
  <si>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</si>
  <si>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</si>
  <si>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</si>
  <si>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</si>
  <si>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</si>
  <si>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</si>
  <si>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</si>
  <si>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</si>
  <si>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</si>
  <si>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</si>
  <si>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</si>
  <si>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</si>
  <si>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</si>
  <si>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</si>
  <si>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</si>
  <si>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</si>
  <si>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</si>
  <si>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</si>
  <si>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</si>
  <si>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</si>
  <si>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</si>
  <si>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</si>
  <si>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</si>
  <si>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</si>
  <si>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</si>
  <si>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</si>
  <si>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</si>
  <si>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</si>
  <si>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</si>
  <si>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</si>
  <si>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</si>
  <si>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</si>
  <si>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</si>
  <si>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</si>
  <si>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</si>
  <si>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</si>
  <si>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</si>
  <si>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</si>
  <si>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</si>
  <si>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</si>
  <si>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</si>
  <si>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</si>
  <si>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</si>
  <si>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</si>
  <si>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</si>
  <si>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</si>
  <si>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</si>
  <si>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</si>
  <si>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</si>
  <si>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</si>
  <si>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</si>
  <si>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</si>
  <si>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</si>
  <si>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</si>
  <si>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</si>
  <si>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</si>
  <si>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</si>
  <si>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</si>
  <si>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</si>
  <si>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</si>
  <si>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</si>
  <si>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</si>
  <si>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</si>
  <si>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</si>
  <si>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</si>
  <si>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</si>
  <si>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</si>
  <si>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</si>
  <si>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</si>
  <si>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</si>
  <si>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</si>
  <si>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</si>
  <si>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</si>
  <si>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</si>
  <si>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</si>
  <si>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</si>
  <si>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</si>
  <si>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</si>
  <si>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</si>
  <si>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</si>
  <si>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</si>
  <si>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</si>
  <si>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</si>
  <si>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</si>
  <si>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</si>
  <si>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</si>
  <si>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</si>
  <si>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</si>
  <si>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</si>
  <si>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</si>
  <si>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</si>
  <si>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</si>
  <si>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</si>
  <si>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</si>
  <si>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</si>
  <si>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</si>
  <si>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</si>
  <si>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</si>
  <si>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</si>
  <si>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</si>
  <si>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</si>
  <si>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</si>
  <si>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</si>
  <si>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</si>
  <si>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</si>
  <si>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</si>
  <si>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</si>
  <si>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</si>
  <si>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</si>
  <si>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</si>
  <si>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</si>
  <si>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</si>
  <si>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</si>
  <si>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</si>
  <si>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</si>
  <si>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</si>
  <si>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</si>
  <si>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</si>
  <si>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</si>
  <si>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</si>
  <si>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</si>
  <si>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</si>
  <si>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</si>
  <si>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</si>
  <si>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</si>
  <si>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</si>
  <si>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</si>
  <si>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</si>
  <si>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</si>
  <si>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</si>
  <si>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</si>
  <si>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</si>
  <si>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</si>
  <si>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</si>
  <si>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</si>
  <si>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</si>
  <si>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</si>
  <si>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</si>
  <si>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</si>
  <si>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</si>
  <si>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</si>
  <si>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</si>
  <si>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</si>
  <si>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</si>
  <si>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</si>
  <si>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</si>
  <si>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</si>
  <si>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</si>
  <si>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</si>
  <si>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</si>
  <si>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</si>
  <si>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</si>
  <si>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</si>
  <si>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</si>
  <si>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</si>
  <si>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</si>
  <si>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</si>
  <si>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</si>
  <si>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</si>
  <si>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</si>
  <si>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</si>
  <si>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</si>
  <si>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</si>
  <si>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</si>
  <si>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</si>
  <si>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</si>
  <si>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</si>
  <si>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</si>
  <si>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</si>
  <si>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</si>
  <si>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</si>
  <si>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</si>
  <si>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</si>
  <si>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</si>
  <si>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</si>
  <si>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</si>
  <si>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</si>
  <si>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</si>
  <si>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</si>
  <si>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</si>
  <si>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</si>
  <si>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</si>
  <si>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</si>
  <si>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</si>
  <si>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</si>
  <si>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</si>
  <si>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</si>
  <si>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</si>
  <si>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</si>
  <si>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</si>
  <si>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</si>
  <si>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</si>
  <si>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</si>
  <si>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</si>
  <si>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</si>
  <si>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</si>
  <si>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</si>
  <si>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</si>
  <si>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</si>
  <si>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</si>
  <si>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</si>
  <si>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</si>
  <si>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</si>
  <si>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</si>
  <si>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</si>
  <si>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</si>
  <si>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</si>
  <si>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</si>
  <si>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</si>
  <si>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</si>
  <si>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</si>
  <si>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</si>
  <si>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</si>
  <si>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</si>
  <si>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</si>
  <si>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</si>
  <si>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</si>
  <si>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</si>
  <si>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</si>
  <si>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</si>
  <si>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</si>
  <si>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</si>
  <si>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</si>
  <si>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</si>
  <si>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</si>
  <si>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</si>
  <si>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</si>
  <si>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</si>
  <si>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</si>
  <si>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</si>
  <si>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</si>
  <si>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</si>
  <si>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</si>
  <si>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</si>
  <si>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</si>
  <si>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</si>
  <si>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</si>
  <si>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</si>
  <si>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</si>
  <si>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</si>
  <si>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</si>
  <si>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</si>
  <si>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</si>
  <si>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</si>
  <si>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</si>
  <si>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</si>
  <si>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</si>
  <si>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</si>
  <si>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</si>
  <si>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</si>
  <si>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</si>
  <si>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</si>
  <si>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</si>
  <si>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</si>
  <si>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</si>
  <si>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</si>
  <si>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</si>
  <si>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</si>
  <si>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</si>
  <si>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</si>
  <si>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</si>
  <si>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</si>
  <si>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</si>
  <si>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</si>
  <si>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</si>
  <si>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</si>
  <si>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</si>
  <si>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</si>
  <si>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</si>
  <si>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</si>
  <si>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</si>
  <si>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</si>
  <si>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</si>
  <si>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</si>
  <si>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</si>
  <si>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</si>
  <si>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</si>
  <si>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</si>
  <si>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</si>
  <si>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</si>
  <si>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</si>
  <si>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</si>
  <si>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</si>
  <si>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</si>
  <si>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</si>
  <si>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</si>
  <si>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</si>
  <si>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</si>
  <si>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</si>
  <si>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</si>
  <si>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</si>
  <si>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</si>
  <si>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</si>
  <si>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</si>
  <si>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</si>
  <si>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</si>
  <si>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</si>
  <si>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</si>
  <si>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</si>
  <si>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</si>
  <si>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</si>
  <si>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</si>
  <si>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</si>
  <si>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</si>
  <si>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</si>
  <si>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</si>
  <si>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</si>
  <si>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</si>
  <si>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</si>
  <si>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</si>
  <si>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</si>
  <si>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</si>
  <si>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</si>
  <si>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</si>
  <si>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</si>
  <si>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</si>
  <si>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</si>
  <si>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</si>
  <si>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</si>
  <si>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</si>
  <si>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</si>
  <si>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</si>
  <si>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</si>
  <si>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</si>
  <si>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</si>
  <si>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</si>
  <si>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</si>
  <si>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</si>
  <si>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</si>
  <si>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</si>
  <si>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</si>
  <si>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</si>
  <si>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</si>
  <si>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</si>
  <si>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</si>
  <si>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</si>
  <si>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</si>
  <si>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</si>
  <si>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</si>
  <si>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</si>
  <si>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</si>
  <si>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</si>
  <si>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</si>
  <si>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</si>
  <si>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</si>
  <si>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</si>
  <si>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</si>
  <si>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</si>
  <si>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</si>
  <si>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</si>
  <si>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</si>
  <si>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</si>
  <si>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</si>
  <si>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</si>
  <si>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</si>
  <si>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</si>
  <si>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</si>
  <si>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</si>
  <si>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</si>
  <si>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</si>
  <si>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</si>
  <si>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</si>
  <si>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</si>
  <si>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</si>
  <si>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</si>
  <si>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</si>
  <si>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</si>
  <si>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</si>
  <si>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</si>
  <si>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</si>
  <si>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</si>
  <si>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</si>
  <si>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</si>
  <si>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</si>
  <si>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</si>
  <si>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</si>
  <si>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</si>
  <si>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</si>
  <si>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</si>
  <si>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</si>
  <si>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</si>
  <si>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</si>
  <si>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</si>
  <si>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</si>
  <si>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</si>
  <si>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</si>
  <si>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</si>
  <si>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</si>
  <si>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</si>
  <si>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</si>
  <si>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</si>
  <si>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</si>
  <si>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</si>
  <si>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</si>
  <si>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</si>
  <si>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</si>
  <si>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</si>
  <si>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</si>
  <si>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</si>
  <si>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</si>
  <si>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</si>
  <si>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</si>
  <si>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</si>
  <si>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</si>
  <si>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</si>
  <si>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</si>
  <si>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</si>
  <si>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</si>
  <si>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</si>
  <si>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</si>
  <si>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</si>
  <si>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</si>
  <si>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</si>
  <si>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</si>
  <si>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</si>
  <si>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</si>
  <si>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</si>
  <si>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</si>
  <si>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</si>
  <si>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</si>
  <si>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</si>
  <si>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</si>
  <si>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</si>
  <si>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</si>
  <si>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</si>
  <si>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</si>
  <si>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</si>
  <si>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</si>
  <si>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</si>
  <si>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</si>
  <si>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</si>
  <si>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</si>
  <si>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</si>
  <si>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</si>
  <si>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</si>
  <si>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</si>
  <si>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</si>
  <si>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</si>
  <si>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</si>
  <si>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</si>
  <si>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</si>
  <si>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</si>
  <si>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</si>
  <si>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</si>
  <si>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</si>
  <si>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</si>
  <si>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</si>
  <si>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</si>
  <si>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</si>
  <si>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</si>
  <si>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</si>
  <si>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</si>
  <si>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</si>
  <si>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</si>
  <si>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</si>
  <si>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</si>
  <si>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</si>
  <si>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</si>
  <si>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</si>
  <si>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</si>
  <si>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</si>
  <si>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</si>
  <si>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</si>
  <si>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</si>
  <si>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</si>
  <si>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</si>
  <si>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</si>
  <si>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</si>
  <si>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</si>
  <si>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</si>
  <si>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</si>
  <si>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</si>
  <si>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</si>
  <si>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</si>
  <si>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</si>
  <si>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</si>
  <si>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</si>
  <si>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</si>
  <si>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</si>
  <si>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</si>
  <si>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</si>
  <si>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</si>
  <si>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</si>
  <si>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</si>
  <si>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</si>
  <si>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</si>
  <si>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</si>
  <si>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</si>
  <si>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</si>
  <si>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</si>
  <si>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</si>
  <si>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</si>
  <si>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</si>
  <si>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</si>
  <si>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</si>
  <si>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</si>
  <si>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</si>
  <si>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</si>
  <si>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</si>
  <si>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</si>
  <si>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</si>
  <si>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</si>
  <si>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</si>
  <si>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</si>
  <si>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</si>
  <si>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</si>
  <si>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</si>
  <si>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</si>
  <si>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</si>
  <si>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</si>
  <si>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</si>
  <si>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</si>
  <si>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</si>
  <si>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</si>
  <si>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</si>
  <si>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</si>
  <si>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</si>
  <si>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</si>
  <si>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</si>
  <si>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</si>
  <si>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</si>
  <si>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</si>
  <si>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</si>
  <si>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</si>
  <si>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</si>
  <si>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</si>
  <si>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</si>
  <si>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</si>
  <si>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</si>
  <si>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</si>
  <si>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</si>
  <si>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</si>
  <si>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</si>
  <si>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</si>
  <si>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</si>
  <si>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</si>
  <si>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</si>
  <si>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</si>
  <si>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</si>
  <si>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</si>
  <si>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</si>
  <si>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</si>
  <si>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</si>
  <si>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</si>
  <si>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</si>
  <si>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</si>
  <si>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</si>
  <si>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</si>
  <si>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</si>
  <si>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</si>
  <si>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</si>
  <si>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</si>
  <si>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</si>
  <si>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</si>
  <si>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</si>
  <si>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</si>
  <si>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</si>
  <si>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</si>
  <si>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</si>
  <si>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</si>
  <si>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</si>
  <si>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</si>
  <si>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</si>
  <si>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</si>
  <si>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</si>
  <si>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</si>
  <si>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</si>
  <si>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</si>
  <si>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</si>
  <si>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</si>
  <si>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</si>
  <si>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</si>
  <si>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</si>
  <si>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</si>
  <si>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</si>
  <si>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</si>
  <si>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</si>
  <si>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</si>
  <si>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</si>
  <si>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</si>
  <si>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</si>
  <si>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</si>
  <si>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</si>
  <si>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</si>
  <si>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</si>
  <si>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</si>
  <si>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</si>
  <si>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</si>
  <si>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</si>
  <si>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</si>
  <si>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</si>
  <si>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</si>
  <si>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</si>
  <si>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</si>
  <si>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</si>
  <si>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</si>
  <si>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</si>
  <si>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</si>
  <si>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</si>
  <si>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</si>
  <si>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</si>
  <si>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</si>
  <si>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</si>
  <si>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</si>
  <si>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</si>
  <si>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</si>
  <si>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</si>
  <si>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</si>
  <si>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</si>
  <si>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</si>
  <si>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</si>
  <si>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</si>
  <si>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</si>
  <si>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</si>
  <si>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</si>
  <si>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</si>
  <si>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</si>
  <si>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</si>
  <si>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</si>
  <si>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</si>
  <si>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</si>
  <si>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</si>
  <si>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</si>
  <si>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</si>
  <si>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</si>
  <si>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</si>
  <si>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</si>
  <si>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</si>
  <si>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</si>
  <si>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</si>
  <si>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</si>
  <si>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</si>
  <si>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</si>
  <si>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</si>
  <si>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</si>
  <si>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</si>
  <si>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</si>
  <si>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</si>
  <si>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</si>
  <si>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</si>
  <si>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</si>
  <si>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</si>
  <si>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</si>
  <si>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</si>
  <si>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</si>
  <si>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</si>
  <si>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</si>
  <si>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</si>
  <si>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</si>
  <si>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</si>
  <si>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</si>
  <si>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</si>
  <si>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</si>
  <si>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</si>
  <si>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</si>
  <si>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</si>
  <si>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</si>
  <si>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</si>
  <si>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</si>
  <si>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</si>
  <si>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</si>
  <si>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</si>
  <si>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</si>
  <si>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</si>
  <si>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</si>
  <si>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</si>
  <si>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</si>
  <si>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</si>
  <si>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</si>
  <si>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</si>
  <si>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</si>
  <si>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</si>
  <si>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</si>
  <si>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</si>
  <si>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</si>
  <si>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</si>
  <si>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</si>
  <si>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</si>
  <si>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</si>
  <si>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</si>
  <si>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</si>
  <si>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</si>
  <si>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</si>
  <si>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</si>
  <si>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</si>
  <si>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</si>
  <si>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</si>
  <si>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</si>
  <si>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</si>
  <si>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</si>
  <si>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</si>
  <si>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</si>
  <si>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</si>
  <si>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</si>
  <si>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</si>
  <si>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</si>
  <si>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</si>
  <si>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</si>
  <si>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</si>
  <si>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</si>
  <si>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</si>
  <si>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</si>
  <si>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</si>
  <si>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</si>
  <si>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</si>
  <si>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</si>
  <si>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</si>
  <si>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</si>
  <si>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</si>
  <si>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</si>
  <si>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</si>
  <si>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</si>
  <si>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</si>
  <si>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</si>
  <si>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</si>
  <si>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</si>
  <si>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</si>
  <si>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</si>
  <si>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</si>
  <si>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</si>
  <si>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</si>
  <si>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</si>
  <si>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</si>
  <si>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</si>
  <si>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</si>
  <si>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</si>
  <si>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</si>
  <si>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</si>
  <si>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</si>
  <si>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</si>
  <si>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</si>
  <si>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</si>
  <si>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</si>
  <si>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</si>
  <si>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</si>
  <si>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</si>
  <si>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</si>
  <si>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</si>
  <si>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</si>
  <si>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</si>
  <si>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</si>
  <si>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</si>
  <si>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</si>
  <si>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</si>
  <si>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</si>
  <si>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</si>
  <si>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</si>
  <si>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</si>
  <si>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</si>
  <si>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</si>
  <si>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</si>
  <si>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</si>
  <si>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</si>
  <si>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</si>
  <si>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</si>
  <si>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</si>
  <si>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</si>
  <si>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</si>
  <si>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</si>
  <si>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</si>
  <si>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</si>
  <si>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</si>
  <si>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</si>
  <si>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</si>
  <si>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</si>
  <si>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</si>
  <si>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</si>
  <si>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</si>
  <si>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</si>
  <si>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</si>
  <si>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</si>
  <si>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</si>
  <si>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</si>
  <si>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</si>
  <si>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</si>
  <si>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</si>
  <si>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</si>
  <si>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</si>
  <si>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</si>
  <si>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</si>
  <si>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</si>
  <si>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</si>
  <si>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</si>
  <si>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</si>
  <si>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</si>
  <si>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</si>
  <si>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</si>
  <si>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</si>
  <si>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</si>
  <si>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</si>
  <si>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</si>
  <si>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</si>
  <si>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</si>
  <si>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</si>
  <si>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</si>
  <si>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</si>
  <si>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</si>
  <si>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</si>
  <si>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</si>
  <si>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</si>
  <si>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</si>
  <si>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</si>
  <si>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</si>
  <si>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</si>
  <si>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</si>
  <si>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</si>
  <si>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</si>
  <si>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</si>
  <si>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</si>
  <si>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</si>
  <si>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</si>
  <si>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</si>
  <si>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</si>
  <si>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</si>
  <si>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</si>
  <si>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</si>
  <si>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</si>
  <si>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</si>
  <si>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</si>
  <si>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</si>
  <si>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</si>
  <si>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</si>
  <si>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</si>
  <si>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</si>
  <si>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</si>
  <si>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</si>
  <si>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</si>
  <si>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</si>
  <si>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</si>
  <si>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</si>
  <si>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</si>
  <si>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</si>
  <si>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</si>
  <si>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</si>
  <si>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</si>
  <si>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</si>
  <si>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</si>
  <si>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</si>
  <si>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</si>
  <si>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</si>
  <si>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</si>
  <si>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</si>
  <si>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</si>
  <si>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</si>
  <si>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</si>
  <si>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</si>
  <si>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</si>
  <si>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</si>
  <si>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</si>
  <si>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</si>
  <si>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</si>
  <si>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</si>
  <si>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</si>
  <si>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</si>
  <si>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</si>
  <si>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</si>
  <si>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</si>
  <si>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</si>
  <si>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</si>
  <si>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</si>
  <si>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</si>
  <si>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</si>
  <si>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</si>
  <si>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</si>
  <si>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</si>
  <si>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</si>
  <si>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</si>
  <si>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</si>
  <si>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</si>
  <si>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</si>
  <si>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</si>
  <si>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</si>
  <si>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</si>
  <si>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</si>
  <si>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</si>
  <si>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</si>
  <si>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</si>
  <si>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</si>
  <si>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</si>
  <si>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</si>
  <si>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</si>
  <si>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</si>
  <si>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</si>
  <si>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</si>
  <si>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</si>
  <si>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</si>
  <si>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</si>
  <si>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</si>
  <si>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</si>
  <si>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</si>
  <si>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</si>
  <si>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</si>
  <si>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</si>
  <si>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</si>
  <si>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</si>
  <si>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</si>
  <si>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</si>
  <si>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</si>
  <si>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</si>
  <si>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</si>
  <si>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</si>
  <si>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</si>
  <si>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</si>
  <si>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</si>
  <si>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</si>
  <si>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</si>
  <si>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</si>
  <si>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</si>
  <si>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</si>
  <si>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</si>
  <si>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</si>
  <si>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</si>
  <si>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</si>
  <si>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</si>
  <si>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</si>
  <si>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</si>
  <si>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</si>
  <si>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</si>
  <si>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</si>
  <si>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</si>
  <si>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</si>
  <si>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</si>
  <si>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</si>
  <si>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</si>
  <si>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</si>
  <si>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</si>
  <si>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</si>
  <si>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</si>
  <si>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</si>
  <si>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</si>
  <si>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</si>
  <si>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</si>
  <si>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</si>
  <si>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</si>
  <si>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</si>
  <si>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</si>
  <si>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</si>
  <si>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</si>
  <si>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</si>
  <si>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</si>
  <si>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</si>
  <si>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</si>
  <si>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</si>
  <si>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</si>
  <si>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</si>
  <si>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</si>
  <si>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</si>
  <si>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</si>
  <si>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</si>
  <si>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</si>
  <si>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</si>
  <si>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</si>
  <si>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</si>
  <si>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</si>
  <si>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</si>
  <si>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</si>
  <si>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</si>
  <si>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</si>
  <si>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</si>
  <si>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</si>
  <si>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</si>
  <si>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</si>
  <si>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</si>
  <si>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</si>
  <si>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</si>
  <si>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</si>
  <si>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</si>
  <si>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</si>
  <si>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</si>
  <si>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</si>
  <si>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</si>
  <si>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</si>
  <si>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</si>
  <si>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</si>
  <si>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</si>
  <si>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</si>
  <si>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</si>
  <si>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</si>
  <si>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</si>
  <si>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</si>
  <si>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</si>
  <si>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</si>
  <si>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</si>
  <si>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</si>
  <si>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</si>
  <si>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</si>
  <si>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</si>
  <si>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</si>
  <si>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</si>
  <si>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</si>
  <si>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</si>
  <si>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</si>
  <si>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</si>
  <si>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</si>
  <si>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</si>
  <si>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</si>
  <si>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</si>
  <si>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</si>
  <si>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</si>
  <si>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</si>
  <si>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</si>
  <si>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</si>
  <si>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</si>
  <si>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</si>
  <si>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</si>
  <si>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</si>
  <si>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</si>
  <si>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</si>
  <si>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</si>
  <si>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</si>
  <si>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</si>
  <si>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</si>
  <si>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</si>
  <si>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</si>
  <si>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</si>
  <si>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</si>
  <si>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</si>
  <si>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</si>
  <si>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</si>
  <si>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</si>
  <si>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</si>
  <si>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</si>
  <si>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</si>
  <si>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</si>
  <si>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</si>
  <si>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</si>
  <si>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</si>
  <si>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</si>
  <si>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</si>
  <si>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</si>
  <si>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</si>
  <si>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</si>
  <si>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</si>
  <si>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</si>
  <si>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</si>
  <si>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</si>
  <si>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</si>
  <si>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</si>
  <si>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</si>
  <si>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</si>
  <si>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</si>
  <si>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</si>
  <si>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</si>
  <si>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</si>
  <si>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</si>
  <si>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</si>
  <si>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</si>
  <si>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</si>
  <si>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</si>
  <si>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</si>
  <si>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</si>
  <si>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</si>
  <si>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</si>
  <si>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</si>
  <si>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</si>
  <si>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</si>
  <si>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</si>
  <si>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</si>
  <si>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</si>
  <si>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</si>
  <si>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</si>
  <si>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</si>
  <si>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</si>
  <si>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</si>
  <si>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</si>
  <si>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</si>
  <si>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</si>
  <si>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</si>
  <si>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</si>
  <si>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</si>
  <si>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</si>
  <si>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</si>
  <si>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</si>
  <si>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</si>
  <si>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</si>
  <si>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</si>
  <si>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</si>
  <si>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</si>
  <si>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</si>
  <si>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</si>
  <si>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</si>
  <si>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</si>
  <si>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</si>
  <si>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</si>
  <si>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</si>
  <si>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</si>
  <si>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</si>
  <si>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</si>
  <si>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</si>
  <si>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</si>
  <si>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</si>
  <si>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</si>
  <si>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</si>
  <si>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</si>
  <si>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</si>
  <si>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</si>
  <si>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</si>
  <si>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</si>
  <si>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</si>
  <si>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</si>
  <si>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</si>
  <si>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</si>
  <si>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</si>
  <si>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</si>
  <si>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</si>
  <si>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</si>
  <si>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</si>
  <si>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</si>
  <si>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</si>
  <si>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</si>
  <si>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</si>
  <si>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</si>
  <si>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</si>
  <si>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</si>
  <si>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</si>
  <si>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</si>
  <si>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</si>
  <si>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</si>
  <si>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</si>
  <si>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</si>
  <si>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</si>
  <si>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</si>
  <si>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</si>
  <si>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</si>
  <si>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</si>
  <si>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</si>
  <si>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</si>
  <si>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</si>
  <si>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</si>
  <si>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</si>
  <si>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</si>
  <si>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</si>
  <si>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</si>
  <si>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</si>
  <si>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</si>
  <si>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</si>
  <si>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</si>
  <si>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</si>
  <si>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</si>
  <si>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</si>
  <si>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</si>
  <si>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</si>
  <si>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</si>
  <si>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</si>
  <si>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</si>
  <si>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</si>
  <si>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</si>
  <si>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</si>
  <si>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</si>
  <si>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</si>
  <si>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</si>
  <si>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</si>
  <si>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</si>
  <si>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</si>
  <si>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</si>
  <si>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</si>
  <si>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</si>
  <si>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</si>
  <si>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</si>
  <si>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</si>
  <si>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</si>
  <si>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</si>
  <si>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</si>
  <si>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</si>
  <si>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</si>
  <si>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</si>
  <si>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</si>
  <si>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</si>
  <si>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</si>
  <si>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</si>
  <si>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</si>
  <si>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</si>
  <si>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</si>
  <si>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</si>
  <si>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</si>
  <si>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</si>
  <si>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</si>
  <si>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</si>
  <si>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</si>
  <si>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</si>
  <si>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</si>
  <si>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</si>
  <si>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</si>
  <si>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</si>
  <si>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</si>
  <si>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</si>
  <si>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</si>
  <si>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</si>
  <si>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</si>
  <si>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</si>
  <si>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</si>
  <si>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</si>
  <si>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</si>
  <si>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</si>
  <si>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</si>
  <si>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</si>
  <si>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</si>
  <si>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</si>
  <si>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</si>
  <si>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</si>
  <si>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</si>
  <si>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</si>
  <si>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</si>
  <si>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</si>
  <si>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</si>
  <si>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</si>
  <si>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</si>
  <si>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</si>
  <si>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</si>
  <si>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</si>
  <si>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</si>
  <si>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</si>
  <si>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</si>
  <si>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</si>
  <si>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</si>
  <si>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</si>
  <si>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</si>
  <si>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</si>
  <si>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</si>
  <si>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</si>
  <si>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</si>
  <si>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</si>
  <si>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</si>
  <si>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</si>
  <si>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</si>
  <si>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</si>
  <si>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</si>
  <si>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</si>
  <si>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</si>
  <si>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</si>
  <si>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</si>
  <si>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</si>
  <si>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</si>
  <si>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</si>
  <si>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</si>
  <si>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</si>
  <si>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</si>
  <si>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</si>
  <si>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</si>
  <si>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</si>
  <si>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</si>
  <si>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</si>
  <si>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</si>
  <si>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</si>
  <si>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</si>
  <si>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</si>
  <si>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</si>
  <si>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</si>
  <si>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</si>
  <si>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</si>
  <si>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</si>
  <si>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</si>
  <si>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</si>
  <si>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</si>
  <si>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</si>
  <si>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</si>
  <si>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</si>
  <si>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</si>
  <si>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</si>
  <si>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</si>
  <si>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</si>
  <si>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</si>
  <si>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</si>
  <si>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</si>
  <si>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</si>
  <si>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</si>
  <si>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</si>
  <si>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</si>
  <si>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</si>
  <si>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</si>
  <si>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</si>
  <si>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</si>
  <si>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</si>
  <si>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</si>
  <si>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</si>
  <si>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</si>
  <si>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</si>
  <si>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</si>
  <si>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</si>
  <si>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</si>
  <si>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</si>
  <si>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</si>
  <si>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</si>
  <si>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</si>
  <si>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</si>
  <si>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</si>
  <si>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</si>
  <si>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</si>
  <si>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</si>
  <si>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</si>
  <si>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</si>
  <si>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</si>
  <si>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</si>
  <si>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</si>
  <si>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</si>
  <si>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</si>
  <si>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</si>
  <si>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</si>
  <si>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</si>
  <si>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</si>
  <si>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</si>
  <si>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</si>
  <si>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</si>
  <si>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</si>
  <si>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</si>
  <si>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</si>
  <si>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</si>
  <si>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</si>
  <si>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</si>
  <si>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</si>
  <si>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</si>
  <si>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</si>
  <si>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</si>
  <si>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</si>
  <si>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</si>
  <si>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</si>
  <si>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</si>
  <si>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</si>
  <si>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</si>
  <si>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</si>
  <si>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</si>
  <si>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</si>
  <si>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</si>
  <si>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</si>
  <si>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</si>
  <si>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</si>
  <si>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</si>
  <si>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</si>
  <si>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</si>
  <si>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</si>
  <si>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</si>
  <si>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</si>
  <si>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</si>
  <si>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</si>
  <si>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</si>
  <si>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</si>
  <si>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</si>
  <si>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</si>
  <si>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</si>
  <si>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</si>
  <si>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</si>
  <si>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</si>
  <si>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</si>
  <si>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</si>
  <si>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</si>
  <si>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</si>
  <si>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</si>
  <si>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</si>
  <si>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</si>
  <si>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</si>
  <si>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</si>
  <si>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</si>
  <si>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</si>
  <si>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</si>
  <si>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</si>
  <si>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</si>
  <si>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</si>
  <si>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</si>
  <si>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</si>
  <si>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</si>
  <si>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</si>
  <si>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</si>
  <si>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</si>
  <si>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</si>
  <si>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</si>
  <si>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</si>
  <si>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</si>
  <si>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</si>
  <si>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</si>
  <si>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</si>
  <si>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</si>
  <si>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</si>
  <si>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</si>
  <si>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</si>
  <si>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</si>
  <si>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</si>
  <si>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</si>
  <si>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</si>
  <si>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</si>
  <si>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</si>
  <si>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</si>
  <si>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</si>
  <si>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</si>
  <si>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</si>
  <si>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</si>
  <si>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</si>
  <si>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</si>
  <si>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</si>
  <si>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</si>
  <si>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</si>
  <si>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</si>
  <si>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</si>
  <si>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</si>
  <si>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</si>
  <si>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</si>
  <si>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</si>
  <si>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</si>
  <si>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</si>
  <si>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</si>
  <si>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</si>
  <si>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</si>
  <si>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</si>
  <si>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</si>
  <si>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</si>
  <si>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</si>
  <si>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</si>
  <si>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</si>
  <si>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</si>
  <si>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</si>
  <si>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</si>
  <si>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</si>
  <si>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</si>
  <si>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</si>
  <si>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</si>
  <si>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</si>
  <si>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</si>
  <si>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</si>
  <si>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</si>
  <si>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</si>
  <si>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</si>
  <si>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</si>
  <si>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</si>
  <si>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</si>
  <si>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</si>
  <si>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</si>
  <si>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</si>
  <si>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</si>
  <si>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</si>
  <si>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</si>
  <si>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</si>
  <si>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</si>
  <si>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</si>
  <si>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</si>
  <si>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</si>
  <si>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</si>
  <si>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</si>
  <si>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</si>
  <si>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</si>
  <si>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</si>
  <si>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</si>
  <si>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</si>
  <si>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</si>
  <si>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</si>
  <si>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</si>
  <si>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</si>
  <si>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</si>
  <si>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</si>
  <si>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</si>
  <si>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</si>
  <si>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</si>
  <si>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</si>
  <si>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</si>
  <si>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</si>
  <si>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</si>
  <si>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</si>
  <si>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</si>
  <si>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</si>
  <si>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</si>
  <si>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</si>
  <si>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</si>
  <si>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</si>
  <si>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</si>
  <si>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</si>
  <si>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</si>
  <si>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</si>
  <si>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</si>
  <si>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</si>
  <si>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</si>
  <si>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</si>
  <si>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</si>
  <si>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</si>
  <si>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</si>
  <si>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</si>
  <si>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</si>
  <si>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</si>
  <si>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</si>
  <si>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</si>
  <si>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</si>
  <si>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</si>
  <si>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</si>
  <si>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</si>
  <si>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</si>
  <si>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</si>
  <si>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</si>
  <si>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</si>
  <si>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</si>
  <si>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</si>
  <si>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</si>
  <si>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</si>
  <si>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</si>
  <si>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</si>
  <si>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</si>
  <si>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</si>
  <si>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</si>
  <si>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</si>
  <si>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</si>
  <si>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</si>
  <si>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</si>
  <si>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</si>
  <si>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</si>
  <si>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</si>
  <si>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</si>
  <si>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</si>
  <si>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</si>
  <si>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</si>
  <si>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</si>
  <si>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</si>
  <si>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</si>
  <si>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</si>
  <si>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</si>
  <si>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</si>
  <si>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</si>
  <si>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</si>
  <si>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</si>
  <si>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</si>
  <si>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</si>
  <si>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</si>
  <si>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</si>
  <si>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</si>
  <si>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</si>
  <si>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</si>
  <si>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</si>
  <si>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</si>
  <si>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</si>
  <si>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</si>
  <si>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</si>
  <si>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</si>
  <si>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</si>
  <si>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</si>
  <si>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</si>
  <si>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</si>
  <si>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</si>
  <si>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</si>
  <si>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</si>
  <si>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</si>
  <si>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</si>
  <si>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</si>
  <si>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</si>
  <si>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</si>
  <si>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</si>
  <si>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</si>
  <si>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</si>
  <si>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</si>
  <si>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</si>
  <si>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</si>
  <si>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</si>
  <si>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</si>
  <si>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</si>
  <si>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</si>
  <si>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</si>
  <si>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</si>
  <si>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</si>
  <si>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</si>
  <si>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</si>
  <si>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</si>
  <si>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</si>
  <si>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</si>
  <si>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</si>
  <si>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</si>
  <si>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</si>
  <si>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</si>
  <si>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</si>
  <si>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</si>
  <si>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</si>
  <si>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</si>
  <si>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</si>
  <si>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</si>
  <si>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</si>
  <si>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</si>
  <si>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</si>
  <si>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</si>
  <si>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</si>
  <si>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</si>
  <si>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</si>
  <si>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</si>
  <si>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</si>
  <si>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</si>
  <si>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</si>
  <si>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</si>
  <si>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</si>
  <si>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</si>
  <si>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</si>
  <si>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</si>
  <si>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</si>
  <si>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</si>
  <si>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</si>
  <si>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</si>
  <si>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</si>
  <si>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</si>
  <si>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</si>
  <si>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</si>
  <si>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</si>
  <si>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</si>
  <si>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</si>
  <si>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</si>
  <si>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</si>
  <si>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</si>
  <si>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</si>
  <si>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</si>
  <si>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</si>
  <si>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</si>
  <si>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</si>
  <si>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</si>
  <si>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</si>
  <si>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</si>
  <si>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</si>
  <si>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</si>
  <si>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</si>
  <si>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</si>
  <si>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</si>
  <si>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</si>
  <si>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</si>
  <si>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</si>
  <si>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</si>
  <si>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</si>
  <si>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</si>
  <si>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</si>
  <si>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</si>
  <si>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</si>
  <si>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</si>
  <si>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</si>
  <si>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</si>
  <si>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</si>
  <si>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</si>
  <si>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</si>
  <si>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</si>
  <si>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</si>
  <si>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</si>
  <si>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</si>
  <si>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</si>
  <si>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</si>
  <si>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</si>
  <si>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</si>
  <si>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</si>
  <si>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</si>
  <si>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</si>
  <si>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</si>
  <si>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</si>
  <si>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</si>
  <si>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</si>
  <si>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</si>
  <si>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</si>
  <si>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</si>
  <si>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</si>
  <si>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</si>
  <si>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</si>
  <si>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</si>
  <si>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</si>
  <si>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</si>
  <si>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</si>
  <si>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</si>
  <si>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</si>
  <si>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</si>
  <si>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</si>
  <si>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</si>
  <si>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</si>
  <si>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</si>
  <si>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</si>
  <si>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</si>
  <si>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</si>
  <si>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</si>
  <si>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</si>
  <si>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</si>
  <si>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</si>
  <si>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</si>
  <si>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</si>
  <si>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</si>
  <si>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</si>
  <si>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</si>
  <si>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</si>
  <si>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</si>
  <si>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</si>
  <si>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</si>
  <si>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</si>
  <si>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</si>
  <si>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</si>
  <si>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</si>
  <si>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</si>
  <si>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</si>
  <si>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</si>
  <si>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</si>
  <si>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</si>
  <si>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</si>
  <si>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</si>
  <si>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</si>
  <si>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</si>
  <si>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</si>
  <si>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</si>
  <si>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</si>
  <si>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</si>
  <si>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</si>
  <si>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</si>
  <si>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</si>
  <si>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</si>
  <si>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</si>
  <si>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</si>
  <si>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</si>
  <si>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</si>
  <si>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</si>
  <si>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</si>
  <si>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</si>
  <si>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</si>
  <si>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</si>
  <si>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</si>
  <si>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</si>
  <si>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</si>
  <si>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</si>
  <si>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</si>
  <si>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</si>
  <si>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</si>
  <si>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</si>
  <si>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</si>
  <si>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</si>
  <si>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</si>
  <si>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</si>
  <si>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</si>
  <si>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</si>
  <si>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</si>
  <si>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</si>
  <si>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</si>
  <si>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</si>
  <si>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</si>
  <si>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</si>
  <si>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</si>
  <si>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</si>
  <si>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</si>
  <si>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</si>
  <si>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</si>
  <si>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</si>
  <si>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</si>
  <si>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</si>
  <si>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</si>
  <si>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</si>
  <si>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</si>
  <si>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</si>
  <si>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</si>
  <si>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</si>
  <si>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</si>
  <si>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</si>
  <si>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</si>
  <si>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</si>
  <si>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</si>
  <si>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</si>
  <si>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</si>
  <si>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</si>
  <si>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</si>
  <si>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</si>
  <si>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</si>
  <si>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</si>
  <si>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</si>
  <si>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</si>
  <si>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</si>
  <si>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</si>
  <si>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</si>
  <si>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</si>
  <si>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</si>
  <si>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</si>
  <si>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</si>
  <si>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</si>
  <si>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</si>
  <si>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</si>
  <si>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</si>
  <si>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</si>
  <si>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</si>
  <si>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</si>
  <si>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</si>
  <si>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</si>
  <si>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</si>
  <si>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</si>
  <si>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</si>
  <si>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</si>
  <si>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</si>
  <si>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</si>
  <si>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</si>
  <si>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</si>
  <si>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</si>
  <si>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</si>
  <si>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</si>
  <si>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</si>
  <si>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</si>
  <si>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</si>
  <si>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</si>
  <si>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</si>
  <si>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</si>
  <si>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</si>
  <si>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</si>
  <si>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</si>
  <si>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</si>
  <si>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</si>
  <si>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</si>
  <si>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</si>
  <si>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</si>
  <si>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</si>
  <si>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</si>
  <si>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</si>
  <si>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</si>
  <si>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</si>
  <si>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</si>
  <si>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</si>
  <si>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</si>
  <si>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</si>
  <si>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</si>
  <si>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</si>
  <si>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</si>
  <si>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</si>
  <si>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</si>
  <si>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</si>
  <si>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</si>
  <si>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</si>
  <si>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</si>
  <si>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</si>
  <si>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</si>
  <si>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</si>
  <si>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</si>
  <si>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</si>
  <si>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</si>
  <si>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</si>
  <si>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</si>
  <si>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</si>
  <si>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</si>
  <si>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</si>
  <si>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</si>
  <si>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</si>
  <si>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</si>
  <si>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</si>
  <si>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</si>
  <si>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</si>
  <si>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</si>
  <si>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</si>
  <si>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</si>
  <si>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</si>
  <si>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</si>
  <si>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</si>
  <si>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</si>
  <si>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</si>
  <si>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</si>
  <si>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</si>
  <si>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</si>
  <si>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</si>
  <si>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</si>
  <si>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</si>
  <si>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</si>
  <si>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</si>
  <si>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</si>
  <si>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</si>
  <si>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</si>
  <si>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</si>
  <si>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</si>
  <si>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</si>
  <si>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</si>
  <si>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</si>
  <si>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</si>
  <si>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</si>
  <si>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</si>
  <si>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</si>
  <si>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</si>
  <si>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</si>
  <si>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</si>
  <si>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</si>
  <si>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</si>
  <si>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</si>
  <si>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</si>
  <si>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</si>
  <si>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</si>
  <si>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</si>
  <si>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</si>
  <si>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</si>
  <si>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</si>
  <si>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</si>
  <si>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</si>
  <si>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</si>
  <si>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</si>
  <si>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</si>
  <si>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</si>
  <si>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</si>
  <si>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</si>
  <si>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</si>
  <si>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</si>
  <si>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</si>
  <si>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</si>
  <si>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</si>
  <si>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</si>
  <si>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</si>
  <si>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</si>
  <si>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</si>
  <si>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</si>
  <si>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</si>
  <si>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</si>
  <si>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</si>
  <si>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</si>
  <si>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</si>
  <si>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</si>
  <si>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</si>
  <si>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</si>
  <si>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</si>
  <si>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</si>
  <si>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</si>
  <si>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</si>
  <si>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</si>
  <si>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</si>
  <si>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</si>
  <si>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</si>
  <si>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</si>
  <si>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</si>
  <si>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</si>
  <si>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</si>
  <si>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</si>
  <si>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</si>
  <si>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</si>
  <si>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</si>
  <si>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</si>
  <si>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</si>
  <si>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</si>
  <si>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</si>
  <si>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</si>
  <si>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</si>
  <si>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</si>
  <si>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</si>
  <si>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</si>
  <si>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</si>
  <si>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</si>
  <si>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</si>
  <si>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</si>
  <si>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</si>
  <si>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</si>
  <si>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</si>
  <si>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</si>
  <si>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</si>
  <si>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</si>
  <si>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</si>
  <si>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</si>
  <si>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</si>
  <si>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</si>
  <si>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</si>
  <si>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</si>
  <si>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</si>
  <si>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</si>
  <si>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</si>
  <si>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</si>
  <si>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</si>
  <si>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</si>
  <si>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</si>
  <si>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</si>
  <si>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</si>
  <si>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</si>
  <si>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</si>
  <si>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</si>
  <si>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</si>
  <si>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</si>
  <si>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</si>
  <si>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</si>
  <si>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</si>
  <si>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</si>
  <si>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</si>
  <si>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</si>
  <si>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</si>
  <si>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</si>
  <si>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</si>
  <si>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</si>
  <si>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</si>
  <si>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</si>
  <si>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</si>
  <si>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</si>
  <si>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</si>
  <si>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</si>
  <si>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</si>
  <si>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</si>
  <si>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</si>
  <si>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</si>
  <si>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</si>
  <si>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</si>
  <si>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</si>
  <si>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</si>
  <si>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</si>
  <si>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</si>
  <si>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</si>
  <si>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</si>
  <si>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</si>
  <si>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</si>
  <si>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</si>
  <si>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</si>
  <si>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</si>
  <si>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</si>
  <si>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</si>
  <si>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</si>
  <si>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</si>
  <si>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</si>
  <si>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</si>
  <si>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</si>
  <si>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</si>
  <si>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</si>
  <si>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</si>
  <si>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</si>
  <si>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</si>
  <si>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</si>
  <si>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</si>
  <si>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</si>
  <si>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</si>
  <si>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</si>
  <si>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</si>
  <si>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</si>
  <si>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</si>
  <si>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</si>
  <si>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</si>
  <si>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</si>
  <si>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</si>
  <si>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</si>
  <si>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</si>
  <si>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</si>
  <si>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</si>
  <si>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</si>
  <si>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</si>
  <si>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</si>
  <si>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</si>
  <si>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</si>
  <si>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</si>
  <si>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</si>
  <si>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</si>
  <si>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</si>
  <si>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</si>
  <si>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</si>
  <si>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</si>
  <si>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</si>
  <si>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</si>
  <si>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</si>
  <si>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</si>
  <si>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</si>
  <si>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</si>
  <si>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</si>
  <si>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</si>
  <si>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</si>
  <si>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</si>
  <si>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</si>
  <si>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</si>
  <si>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</si>
  <si>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</si>
  <si>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</si>
  <si>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</si>
  <si>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</si>
  <si>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</si>
  <si>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</si>
  <si>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</si>
  <si>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</si>
  <si>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</si>
  <si>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</si>
  <si>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</si>
  <si>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</si>
  <si>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</si>
  <si>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</si>
  <si>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</si>
  <si>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</si>
  <si>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</si>
  <si>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</si>
  <si>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</si>
  <si>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</si>
  <si>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</si>
  <si>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</si>
  <si>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</si>
  <si>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</si>
  <si>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</si>
  <si>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</si>
  <si>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</si>
  <si>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</si>
  <si>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</si>
  <si>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</si>
  <si>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</si>
  <si>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</si>
  <si>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</si>
  <si>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</si>
  <si>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</si>
  <si>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</si>
  <si>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</si>
  <si>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</si>
  <si>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</si>
  <si>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</si>
  <si>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</si>
  <si>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</si>
  <si>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</si>
  <si>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</si>
  <si>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</si>
  <si>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</si>
  <si>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</si>
  <si>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</si>
  <si>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</si>
  <si>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</si>
  <si>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</si>
  <si>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</si>
  <si>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</si>
  <si>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</si>
  <si>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</si>
  <si>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</si>
  <si>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</si>
  <si>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</si>
  <si>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</si>
  <si>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</si>
  <si>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</si>
  <si>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</si>
  <si>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</si>
  <si>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</si>
  <si>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</si>
  <si>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</si>
  <si>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</si>
  <si>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</si>
  <si>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</si>
  <si>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</si>
  <si>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</si>
  <si>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</si>
  <si>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</si>
  <si>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</si>
  <si>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</si>
  <si>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</si>
  <si>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</si>
  <si>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</si>
  <si>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</si>
  <si>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</si>
  <si>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</si>
  <si>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</si>
  <si>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</si>
  <si>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</si>
  <si>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</si>
  <si>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</si>
  <si>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</si>
  <si>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</si>
  <si>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</si>
  <si>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</si>
  <si>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</si>
  <si>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</si>
  <si>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</si>
  <si>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</si>
  <si>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</si>
  <si>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</si>
  <si>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</si>
  <si>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</si>
  <si>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</si>
  <si>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</si>
  <si>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</si>
  <si>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</si>
  <si>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</si>
  <si>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</si>
  <si>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</si>
  <si>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</si>
  <si>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</si>
  <si>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</si>
  <si>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</si>
  <si>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</si>
  <si>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</si>
  <si>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</si>
  <si>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</si>
  <si>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</si>
  <si>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</si>
  <si>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</si>
  <si>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</si>
  <si>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</si>
  <si>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</si>
  <si>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</si>
  <si>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</si>
  <si>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</si>
  <si>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</si>
  <si>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</si>
  <si>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</si>
  <si>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</si>
  <si>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</si>
  <si>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</si>
  <si>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</si>
  <si>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</si>
  <si>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</si>
  <si>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</si>
  <si>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</si>
  <si>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</si>
  <si>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</si>
  <si>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</si>
  <si>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</si>
  <si>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</si>
  <si>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</si>
  <si>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</si>
  <si>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</si>
  <si>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</si>
  <si>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</si>
  <si>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</si>
  <si>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</si>
  <si>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</si>
  <si>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</si>
  <si>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</si>
  <si>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</si>
  <si>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</si>
  <si>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</si>
  <si>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</si>
  <si>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</si>
  <si>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</si>
  <si>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</si>
  <si>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</si>
  <si>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</si>
  <si>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</si>
  <si>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</si>
  <si>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</si>
  <si>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</si>
  <si>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</si>
  <si>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</si>
  <si>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</si>
  <si>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</si>
  <si>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</si>
  <si>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</si>
  <si>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</si>
  <si>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</si>
  <si>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</si>
  <si>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</si>
  <si>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</si>
  <si>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</si>
  <si>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</si>
  <si>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</si>
  <si>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</si>
  <si>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</si>
  <si>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</si>
  <si>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</si>
  <si>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</si>
  <si>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</si>
  <si>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</si>
  <si>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</si>
  <si>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</si>
  <si>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</si>
  <si>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</si>
  <si>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</si>
  <si>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</si>
  <si>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</si>
  <si>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</si>
  <si>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</si>
  <si>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</si>
  <si>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</si>
  <si>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</si>
  <si>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</si>
  <si>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</si>
  <si>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</si>
  <si>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</si>
  <si>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</si>
  <si>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</si>
  <si>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</si>
  <si>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</si>
  <si>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</si>
  <si>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</si>
  <si>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</si>
  <si>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</si>
  <si>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</si>
  <si>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</si>
  <si>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</si>
  <si>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</si>
  <si>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</si>
  <si>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</si>
  <si>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</si>
  <si>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</si>
  <si>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</si>
  <si>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</si>
  <si>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</si>
  <si>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</si>
  <si>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</si>
  <si>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</si>
  <si>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</si>
  <si>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</si>
  <si>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</si>
  <si>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</si>
  <si>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</si>
  <si>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</si>
  <si>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</si>
  <si>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</si>
  <si>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</si>
  <si>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</si>
  <si>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</si>
  <si>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</si>
  <si>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</si>
  <si>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</si>
  <si>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</si>
  <si>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</si>
  <si>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</si>
  <si>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</si>
  <si>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</si>
  <si>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</si>
  <si>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</si>
  <si>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</si>
  <si>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</si>
  <si>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</si>
  <si>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</si>
  <si>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</si>
  <si>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</si>
  <si>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</si>
  <si>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</si>
  <si>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</si>
  <si>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</si>
  <si>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</si>
  <si>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</si>
  <si>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</si>
  <si>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</si>
  <si>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</si>
  <si>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</si>
  <si>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</si>
  <si>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</si>
  <si>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</si>
  <si>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</si>
  <si>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</si>
  <si>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</si>
  <si>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</si>
  <si>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</si>
  <si>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</si>
  <si>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</si>
  <si>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</si>
  <si>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</si>
  <si>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</si>
  <si>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</si>
  <si>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</si>
  <si>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</si>
  <si>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</si>
  <si>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</si>
  <si>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</si>
  <si>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</si>
  <si>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</si>
  <si>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</si>
  <si>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</si>
  <si>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</si>
  <si>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</si>
  <si>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</si>
  <si>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</si>
  <si>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</si>
  <si>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</si>
  <si>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</si>
  <si>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</si>
  <si>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</si>
  <si>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</si>
  <si>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</si>
  <si>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</si>
  <si>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</si>
  <si>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</si>
  <si>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</si>
  <si>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</si>
  <si>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</si>
  <si>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</si>
  <si>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</si>
  <si>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</si>
  <si>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</si>
  <si>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</si>
  <si>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</si>
  <si>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</si>
  <si>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</si>
  <si>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</si>
  <si>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</si>
  <si>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</si>
  <si>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</si>
  <si>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</si>
  <si>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</si>
  <si>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</si>
  <si>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</si>
  <si>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</si>
  <si>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</si>
  <si>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</si>
  <si>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</si>
  <si>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</si>
  <si>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</si>
  <si>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</si>
  <si>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</si>
  <si>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</si>
  <si>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</si>
  <si>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</si>
  <si>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</si>
  <si>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</si>
  <si>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</si>
  <si>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</si>
  <si>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</si>
  <si>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</si>
  <si>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</si>
  <si>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</si>
  <si>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</si>
  <si>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</si>
  <si>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</si>
  <si>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</si>
  <si>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</si>
  <si>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</si>
  <si>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</si>
  <si>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</si>
  <si>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</si>
  <si>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</si>
  <si>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</si>
  <si>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</si>
  <si>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</si>
  <si>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</si>
  <si>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</si>
  <si>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</si>
  <si>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</si>
  <si>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</si>
  <si>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</si>
  <si>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</si>
  <si>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</si>
  <si>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</si>
  <si>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</si>
  <si>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</si>
  <si>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</si>
  <si>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</si>
  <si>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</si>
  <si>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</si>
  <si>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</si>
  <si>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</si>
  <si>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</si>
  <si>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</si>
  <si>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</si>
  <si>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</si>
  <si>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</si>
  <si>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</si>
  <si>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</si>
  <si>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</si>
  <si>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</si>
  <si>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</si>
  <si>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</si>
  <si>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</si>
  <si>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</si>
  <si>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</si>
  <si>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</si>
  <si>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</si>
  <si>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</si>
  <si>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</si>
  <si>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</si>
  <si>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</si>
  <si>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</si>
  <si>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</si>
  <si>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</si>
  <si>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</si>
  <si>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</si>
  <si>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</si>
  <si>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</si>
  <si>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</si>
  <si>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</si>
  <si>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</si>
  <si>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</si>
  <si>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</si>
  <si>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</si>
  <si>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</si>
  <si>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</si>
  <si>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</si>
  <si>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</si>
  <si>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</si>
  <si>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</si>
  <si>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</si>
  <si>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</si>
  <si>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</si>
  <si>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</si>
  <si>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</si>
  <si>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</si>
  <si>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</si>
  <si>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</si>
  <si>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</si>
  <si>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</si>
  <si>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</si>
  <si>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</si>
  <si>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</si>
  <si>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</si>
  <si>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</si>
  <si>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</si>
  <si>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</si>
  <si>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</si>
  <si>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</si>
  <si>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</si>
  <si>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</si>
  <si>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</si>
  <si>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</si>
  <si>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</si>
  <si>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</si>
  <si>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</si>
  <si>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</si>
  <si>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</si>
  <si>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</si>
  <si>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</si>
  <si>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</si>
  <si>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</si>
  <si>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</si>
  <si>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</si>
  <si>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</si>
  <si>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</si>
  <si>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</si>
  <si>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</si>
  <si>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</si>
  <si>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</si>
  <si>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</si>
  <si>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</si>
  <si>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</si>
  <si>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</si>
  <si>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</si>
  <si>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</si>
  <si>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</si>
  <si>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</si>
  <si>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</si>
  <si>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</si>
  <si>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</si>
  <si>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</si>
  <si>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</si>
  <si>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</si>
  <si>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</si>
  <si>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</si>
  <si>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</si>
  <si>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</si>
  <si>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</si>
  <si>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</si>
  <si>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</si>
  <si>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</si>
  <si>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</si>
  <si>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</si>
  <si>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</si>
  <si>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</si>
  <si>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</si>
  <si>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</si>
  <si>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</si>
  <si>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</si>
  <si>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</si>
  <si>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</si>
  <si>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</si>
  <si>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</si>
  <si>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</si>
  <si>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</si>
  <si>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</si>
  <si>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</si>
  <si>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</si>
  <si>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</si>
  <si>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</si>
  <si>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</si>
  <si>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</si>
  <si>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</si>
  <si>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</si>
  <si>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</si>
  <si>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</si>
  <si>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</si>
  <si>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</si>
  <si>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</si>
  <si>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</si>
  <si>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</si>
  <si>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PCM-20251029-00002212</t>
  </si>
  <si>
    <t>EM teamat site TS</t>
  </si>
  <si>
    <t>PCM-20251029-00002485</t>
  </si>
  <si>
    <t>EM team need 30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</si>
  <si>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</si>
  <si>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</si>
  <si>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</si>
  <si>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</si>
  <si>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</si>
  <si>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</si>
  <si>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</si>
  <si>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</si>
  <si>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</si>
  <si>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</si>
  <si>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</si>
  <si>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</si>
  <si>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</si>
  <si>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</si>
  <si>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</si>
  <si>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</si>
  <si>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</si>
  <si>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</si>
  <si>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</si>
  <si>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</si>
  <si>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</si>
  <si>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</si>
  <si>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</si>
  <si>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</si>
  <si>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</si>
  <si>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</si>
  <si>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</si>
  <si>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</si>
  <si>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</si>
  <si>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</si>
  <si>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</si>
  <si>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</si>
  <si>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</si>
  <si>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</si>
  <si>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</si>
  <si>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</si>
  <si>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</si>
  <si>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</si>
  <si>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</si>
  <si>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</si>
  <si>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</si>
  <si>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</si>
  <si>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</si>
  <si>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</si>
  <si>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</si>
  <si>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</si>
  <si>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</si>
  <si>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</si>
  <si>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</si>
  <si>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</si>
  <si>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</si>
  <si>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</si>
  <si>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</si>
  <si>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</si>
  <si>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</si>
  <si>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</si>
  <si>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</si>
  <si>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</si>
  <si>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</si>
  <si>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</si>
  <si>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</si>
  <si>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</si>
  <si>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</si>
  <si>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</si>
  <si>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</si>
  <si>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</si>
  <si>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</si>
  <si>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</si>
  <si>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</si>
  <si>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</si>
  <si>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</si>
  <si>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</si>
  <si>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</si>
  <si>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</si>
  <si>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</si>
  <si>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</si>
  <si>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</si>
  <si>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</si>
  <si>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</si>
  <si>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</si>
  <si>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</si>
  <si>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</si>
  <si>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</si>
  <si>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</si>
  <si>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</si>
  <si>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</si>
  <si>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</si>
  <si>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</si>
  <si>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</si>
  <si>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</si>
  <si>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</si>
  <si>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</si>
  <si>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</si>
  <si>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t>
  </si>
  <si>
    <t xml:space="preserve">TT-20251029-01947, witing for separate TT </t>
  </si>
  <si>
    <t>Team facing access issue as site located near Jable Rehma and no access by car</t>
  </si>
  <si>
    <t>PCM-20251029-00002452</t>
  </si>
  <si>
    <t>Site Team facing access issue as site located near Jable Rehma and no access by car</t>
  </si>
  <si>
    <t>PCM-20251029-00002522</t>
  </si>
  <si>
    <t xml:space="preserve">scattered sites HAJ0270 &amp; HAJ0247 / HAJ0270 Site located in police camp and no access by car , HAJ0247 EM team need 30 min </t>
  </si>
  <si>
    <t>PCM-20251029-00002539</t>
  </si>
  <si>
    <t>Site located in kidana project and access issue</t>
  </si>
  <si>
    <t xml:space="preserve">team need 20 minutes </t>
  </si>
  <si>
    <t>PCM-20251029-00002428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</si>
</sst>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34" fillId="0" borderId="0" xfId="0" applyFont="1"/>
    <xf numFmtId="22" fontId="35" fillId="0" borderId="0" xfId="0" applyNumberFormat="1"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9" totalsRowShown="0" headerRowDxfId="174" dataDxfId="173" headerRowBorderDxfId="171" tableBorderDxfId="172" totalsRowBorderDxfId="170">
  <autoFilter ref="A1:L1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8" totalsRowShown="0" headerRowDxfId="64" dataDxfId="63" headerRowBorderDxfId="61" tableBorderDxfId="62">
  <autoFilter ref="A1:L1098"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6" totalsRowShown="0" headerRowDxfId="48" dataDxfId="47" headerRowBorderDxfId="45" tableBorderDxfId="46" totalsRowBorderDxfId="44">
  <autoFilter ref="A1:L16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7" totalsRowShown="0" headerRowDxfId="31" dataDxfId="30" headerRowBorderDxfId="28" tableBorderDxfId="29">
  <autoFilter ref="A1:L42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9" totalsRowShown="0" headerRowDxfId="15" dataDxfId="14" headerRowBorderDxfId="12" tableBorderDxfId="13">
  <autoFilter ref="A1:L6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9"/>
  <sheetViews>
    <sheetView workbookViewId="0">
      <selection activeCell="K16" sqref="K15:K16"/>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70.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296.85468032407516</v>
      </c>
      <c r="H2" s="78">
        <v>45662.943402777775</v>
      </c>
      <c r="I2" s="61" t="str">
        <f>IFERROR(VLOOKUP(D2,DB!A:F,6,0),"")</f>
        <v>Generator-SG</v>
      </c>
      <c r="J2" s="61" t="str">
        <f>IFERROR(VLOOKUP(D2,DB!A:G,7,0),"")</f>
        <v>Dead</v>
      </c>
      <c r="K2" s="69" t="s">
        <v>39022</v>
      </c>
      <c r="L2" s="67" t="str">
        <f>IFERROR(VLOOKUP(D2,DB!A:I,9,0),"")</f>
        <v>Latis</v>
      </c>
    </row>
    <row r="3" spans="1:15" ht="15" customHeight="1">
      <c r="A3" s="169" t="s">
        <v>39023</v>
      </c>
      <c r="B3" s="134" t="str">
        <f>IFERROR(VLOOKUP(D3,DB!A:K,11,0),"")</f>
        <v>R1</v>
      </c>
      <c r="C3" s="134">
        <v>1</v>
      </c>
      <c r="D3" s="134" t="s">
        <v>12294</v>
      </c>
      <c r="E3" s="135" t="s">
        <v>39021</v>
      </c>
      <c r="F3" s="136">
        <v>45959.567361111112</v>
      </c>
      <c r="G3" s="137">
        <f ca="1">IFERROR(NOW()-F3,"")</f>
        <v>0.2357451388888876</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12522</v>
      </c>
      <c r="E4" s="135" t="s">
        <v>39021</v>
      </c>
      <c r="F4" s="136">
        <v>45959.726145833331</v>
      </c>
      <c r="G4" s="137">
        <f ca="1">IFERROR(NOW()-F4,"")</f>
        <v>7.6960416670772247E-2</v>
      </c>
      <c r="H4" s="136">
        <v>45959.726145833331</v>
      </c>
      <c r="I4" s="134" t="str">
        <f>IFERROR(VLOOKUP(D4,DB!A:F,6,0),"")</f>
        <v>Generator-SG</v>
      </c>
      <c r="J4" s="134" t="str">
        <f>IFERROR(VLOOKUP(D4,DB!A:G,7,0),"")</f>
        <v>Vandalized</v>
      </c>
      <c r="K4" s="138" t="s">
        <v>39026</v>
      </c>
      <c r="L4" s="139" t="str">
        <f>IFERROR(VLOOKUP(D4,DB!A:I,9,0),"")</f>
        <v>Latis</v>
      </c>
    </row>
    <row r="5" spans="1:15" ht="15" customHeight="1">
      <c r="A5" s="133" t="s">
        <v>39027</v>
      </c>
      <c r="B5" s="134" t="str">
        <f>IFERROR(VLOOKUP(D5,DB!A:K,11,0),"")</f>
        <v>R1</v>
      </c>
      <c r="C5" s="134">
        <v>1</v>
      </c>
      <c r="D5" s="134" t="s">
        <v>12466</v>
      </c>
      <c r="E5" s="135" t="s">
        <v>39021</v>
      </c>
      <c r="F5" s="136">
        <v>45959.7812037037</v>
      </c>
      <c r="G5" s="137">
        <f ca="1">IFERROR(NOW()-F5,"")</f>
        <v>2.1902546301134862E-2</v>
      </c>
      <c r="H5" s="171">
        <v>45959.7812037037</v>
      </c>
      <c r="I5" s="134" t="str">
        <f>IFERROR(VLOOKUP(D5,DB!A:F,6,0),"")</f>
        <v>SCECO</v>
      </c>
      <c r="J5" s="134" t="str">
        <f>IFERROR(VLOOKUP(D5,DB!A:G,7,0),"")</f>
        <v>Dead</v>
      </c>
      <c r="K5" s="138" t="s">
        <v>39028</v>
      </c>
      <c r="L5" s="139" t="str">
        <f>IFERROR(VLOOKUP(D5,DB!A:I,9,0),"")</f>
        <v>Latis</v>
      </c>
    </row>
    <row r="6" spans="1:15" ht="15" customHeight="1">
      <c r="A6" s="133"/>
      <c r="B6" s="134" t="str">
        <f>IFERROR(VLOOKUP(D6,DB!A:K,11,0),"")</f>
        <v/>
      </c>
      <c r="C6" s="134"/>
      <c r="D6" s="134"/>
      <c r="E6" s="135"/>
      <c r="F6" s="136"/>
      <c r="G6" s="137">
        <f ca="1">IFERROR(NOW()-F6,"")</f>
        <v>45959.803106250001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45959.803106250001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45959.803106250001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45959.803106250001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45959.803106250001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45959.803106250001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45959.803106250001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45959.803106250001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45959.803106250001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45959.803106250001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45959.803106250001</v>
      </c>
      <c r="H16" s="136"/>
      <c r="I16" s="134" t="str">
        <f>IFERROR(VLOOKUP(D16,DB!A:F,6,0),"")</f>
        <v/>
      </c>
      <c r="J16" s="134" t="str">
        <f>IFERROR(VLOOKUP(D16,DB!A:G,7,0),"")</f>
        <v/>
      </c>
      <c r="K16" s="138"/>
      <c r="L16" s="139" t="str">
        <f>IFERROR(VLOOKUP(D16,DB!A:I,9,0),"")</f>
        <v/>
      </c>
    </row>
    <row r="17" spans="1:12" ht="15" customHeight="1">
      <c r="A17" s="145"/>
      <c r="B17" s="146" t="str">
        <f>IFERROR(VLOOKUP(D17,DB!A:K,11,0),"")</f>
        <v/>
      </c>
      <c r="C17" s="146"/>
      <c r="D17" s="146"/>
      <c r="E17" s="147"/>
      <c r="F17" s="148"/>
      <c r="G17" s="149">
        <f ca="1">IFERROR(NOW()-F17,"")</f>
        <v>45959.803106250001</v>
      </c>
      <c r="H17" s="148"/>
      <c r="I17" s="146" t="str">
        <f>IFERROR(VLOOKUP(D17,DB!A:F,6,0),"")</f>
        <v/>
      </c>
      <c r="J17" s="146" t="str">
        <f>IFERROR(VLOOKUP(D17,DB!A:G,7,0),"")</f>
        <v/>
      </c>
      <c r="K17" s="150"/>
      <c r="L17" s="151" t="str">
        <f>IFERROR(VLOOKUP(D17,DB!A:I,9,0),"")</f>
        <v/>
      </c>
    </row>
    <row r="18" spans="1:12" ht="15" customHeight="1">
      <c r="A18" s="133"/>
      <c r="B18" s="134" t="str">
        <f>IFERROR(VLOOKUP(D18,DB!A:K,11,0),"")</f>
        <v/>
      </c>
      <c r="C18" s="134"/>
      <c r="D18" s="134"/>
      <c r="E18" s="135"/>
      <c r="F18" s="136"/>
      <c r="G18" s="137">
        <f ca="1">IFERROR(NOW()-F18,"")</f>
        <v>45959.803106250001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45959.803106250001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45959.803106250001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45959.803106250001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45959.803106250001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45959.803106250001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45959.803106250001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80"/>
      <c r="E25" s="135"/>
      <c r="F25" s="136"/>
      <c r="G25" s="137">
        <f ca="1">IFERROR(NOW()-F25,"")</f>
        <v>45959.803106250001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45959.803106250001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45959.803106250001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45959.803106250001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45959.803106250001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45959.803106250001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45959.803106250001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45959.803106250001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45959.803106250001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45959.803106250001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45959.803106250001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45959.803106250001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45959.803106250001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45959.803106250001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45959.803106250001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45959.803106250001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45959.803106250001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45959.803106250001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45959.803106250001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45959.803106250001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45959.803106250001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45959.803106250001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45959.803106250001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45959.803106250001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45959.803106250001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45959.803106250001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45959.803106250001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45959.803106250001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45959.803106250001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45959.803106250001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45959.803106250001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45959.803106250001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45959.803106250001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45959.803106250001</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45959.803106250001</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45959.803106250001</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45959.803106250001</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45959.803106250001</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45959.803106250001</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45959.803106250001</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45959.803106250001</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45959.803106250001</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45959.803106250001</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45959.803106250001</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45959.803106250001</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45959.803106250001</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45959.803106250001</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45959.803106250001</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45959.803106250001</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45959.803106250001</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45959.803106250001</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45959.803106250001</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45959.803106250001</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45959.803106250001</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45959.803106250001</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45959.803106250001</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45959.803106250001</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45959.803106250001</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45959.803106250001</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45959.803106250001</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45959.803106250001</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45959.803106250001</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45959.803106250001</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45959.803106250001</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45959.803106250001</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45959.803106250001</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45959.803106250001</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45959.803106250001</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45959.803106250001</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45959.803106250001</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45959.803106250001</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45959.803106250001</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45959.803106250001</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45959.803106250001</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45959.803106250001</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45959.803106250001</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45959.803106250001</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45959.803106250001</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45959.803106250001</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45959.803106250001</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45959.803106250001</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45959.803106250001</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45959.803106250001</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45959.803106250001</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45959.803106250001</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45959.803106250001</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45959.803106250001</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45959.803106250001</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45959.803106250001</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45959.803106250001</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45959.803106250001</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45959.803106250001</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45959.803106250001</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45959.803106250001</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45959.803106250001</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45959.803106250001</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45959.803106250001</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45959.803106250001</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45959.803106250001</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45959.803106250001</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45959.803106250001</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45959.803106250001</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45959.803106250001</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45959.803106250001</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45959.803106250001</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45959.803106250001</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45959.803106250001</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45959.803106250001</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45959.803106250001</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45959.803106250001</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45959.803106250001</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45959.803106250001</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45959.803106250001</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45959.803106250001</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45959.803106250001</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45959.803106250001</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45959.803106250001</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45959.803106250001</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45959.803106250001</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45959.803106250001</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45959.803106250001</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45959.803106250001</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45959.803106250001</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45959.803106250001</v>
      </c>
      <c r="H148" s="136"/>
      <c r="I148" s="134" t="str">
        <f>IFERROR(VLOOKUP(D148,DB!A:F,6,0),"")</f>
        <v/>
      </c>
      <c r="J148" s="134" t="str">
        <f>IFERROR(VLOOKUP(D148,DB!A:G,7,0),"")</f>
        <v/>
      </c>
      <c r="K148" s="138"/>
      <c r="L148" s="139" t="str">
        <f>IFERROR(VLOOKUP(D148,DB!A:I,9,0),"")</f>
        <v/>
      </c>
    </row>
    <row r="149" spans="1:12" ht="15" customHeight="1">
      <c r="A149" s="145"/>
      <c r="B149" s="146" t="str">
        <f>IFERROR(VLOOKUP(D149,DB!A:K,11,0),"")</f>
        <v/>
      </c>
      <c r="C149" s="146"/>
      <c r="D149" s="146"/>
      <c r="E149" s="147"/>
      <c r="F149" s="148"/>
      <c r="G149" s="149">
        <f ca="1">IFERROR(NOW()-F149,"")</f>
        <v>45959.803106250001</v>
      </c>
      <c r="H149" s="148"/>
      <c r="I149" s="146" t="str">
        <f>IFERROR(VLOOKUP(D149,DB!A:F,6,0),"")</f>
        <v/>
      </c>
      <c r="J149" s="146" t="str">
        <f>IFERROR(VLOOKUP(D149,DB!A:G,7,0),"")</f>
        <v/>
      </c>
      <c r="K149" s="150"/>
      <c r="L149" s="151" t="str">
        <f>IFERROR(VLOOKUP(D149,DB!A:I,9,0),"")</f>
        <v/>
      </c>
    </row>
  </sheetData>
  <customSheetViews>
    <customSheetView guid="{F6042A99-DD27-4453-835D-0834D95730CC}" filter="1" showAutoFilter="1">
      <pageMargins left="0" right="0" top="0" bottom="0" header="0" footer="0"/>
      <autoFilter ref="B1:M1" xr:uid="{C4A49BFF-2CB3-45C6-8B4A-9BB5CBAC3B6A}"/>
    </customSheetView>
  </customSheetViews>
  <dataValidations count="2">
    <dataValidation allowBlank="1" showInputMessage="1" showErrorMessage="1" sqref="E1" xr:uid="{5DBA255D-CDD9-49FB-AD3C-AF70AB4EE696}"/>
    <dataValidation type="list" allowBlank="1" showInputMessage="1" showErrorMessage="1" sqref="E2:E1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134.80326828703983</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1.0610229166704812</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45959.803106250001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45959.803106250001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45959.803106250001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45959.803106250001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45959.803106250001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45959.803106250001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45959.803106250001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45959.803106250001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45959.803106250001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45959.803106250001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45959.803106250001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45959.803106250001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45959.803106250001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45959.803106250001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45959.803106250001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45959.803106250001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45959.803106250001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45959.803106250001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45959.803106250001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45959.803106250001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45959.803106250001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45959.803106250001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45959.803106250001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45959.803106250001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45959.803106250001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45959.803106250001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45959.803106250001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45959.803106250001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45959.803106250001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45959.803106250001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45959.803106250001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45959.803106250001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45959.803106250001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45959.803106250001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45959.803106250001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45959.803106250001</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45959.803106250001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45959.803106250001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45959.803106250001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45959.803106250001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45959.803106250001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45959.803106250001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45959.803106250001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45959.803106250001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45959.803106250001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45959.803106250001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45959.803106250001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45959.803106250001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45959.803106250001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45959.803106250001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45959.803106250001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45959.803106250001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45959.803106250001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45959.803106250001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45959.803106250001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45959.803106250001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45959.803106250001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45959.803106250001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45959.803106250001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45959.803106250001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45959.803106250001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45959.803106250001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45959.803106250001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45959.803106250001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45959.803106250001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45959.803106250001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45959.803106250001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45959.803106250001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45959.803106250001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45959.803106250001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45959.803106250001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45959.803106250001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45959.803106250001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45959.803106250001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45959.803106250001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45959.803106250001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45959.803106250001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45959.803106250001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45959.803106250001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45959.803106250001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45959.803106250001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45959.803106250001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45959.803106250001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45959.803106250001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45959.803106250001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45959.803106250001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45959.803106250001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45959.803106250001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45959.803106250001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45959.803106250001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45959.803106250001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45959.803106250001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45959.803106250001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45959.803106250001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45959.803106250001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45959.803106250001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45959.803106250001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45959.803106250001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45959.803106250001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45959.803106250001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45959.803106250001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45959.803106250001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45959.803106250001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45959.803106250001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45959.803106250001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45959.803106250001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45959.803106250001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45959.803106250001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45959.803106250001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45959.803106250001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45959.803106250001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45959.803106250001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45959.803106250001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45959.803106250001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45959.803106250001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45959.803106250001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45959.803106250001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45959.803106250001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45959.803106250001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45959.803106250001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45959.803106250001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45959.803106250001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45959.803106250001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45959.803106250001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45959.803106250001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45959.803106250001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45959.803106250001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45959.803106250001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45959.803106250001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45959.803106250001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45959.803106250001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45959.803106250001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45959.803106250001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45959.803106250001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45959.803106250001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45959.803106250001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45959.803106250001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45959.803106250001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45959.803106250001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45959.803106250001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45959.803106250001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45959.803106250001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45959.803106250001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45959.803106250001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45959.803106250001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45959.803106250001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45959.803106250001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45959.803106250001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45959.803106250001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45959.803106250001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45959.803106250001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45959.803106250001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45959.803106250001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45959.803106250001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45959.803106250001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45959.803106250001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45959.803106250001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45959.803106250001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45959.803106250001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45959.803106250001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45959.803106250001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45959.803106250001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45959.803106250001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45959.803106250001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45959.803106250001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45959.803106250001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45959.803106250001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45959.803106250001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45959.803106250001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45959.803106250001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45959.803106250001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45959.803106250001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45959.803106250001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45959.803106250001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45959.803106250001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45959.803106250001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45959.803106250001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45959.803106250001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45959.803106250001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45959.803106250001</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8"/>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9" ca="1" si="0">IFERROR(NOW()-F2,"-")</f>
        <v>45959.803106250001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45959.803106250001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45959.803106250001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45959.803106250001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45959.803106250001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45959.803106250001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45959.803106250001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45959.803106250001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45959.803106250001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45959.803106250001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45959.803106250001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45959.803106250001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45959.803106250001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45959.803106250001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45959.803106250001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45959.803106250001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45959.803106250001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45959.803106250001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45959.803106250001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45959.803106250001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45959.803106250001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45959.803106250001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45959.803106250001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45959.803106250001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45959.803106250001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45959.803106250001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45959.803106250001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45959.803106250001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45959.803106250001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45959.803106250001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45959.803106250001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45959.803106250001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45959.803106250001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45959.803106250001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45959.803106250001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45959.803106250001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45959.803106250001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45959.803106250001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45959.803106250001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45959.803106250001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45959.803106250001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45959.803106250001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45959.803106250001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45959.803106250001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45959.803106250001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45959.803106250001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45959.803106250001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45959.803106250001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45959.803106250001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45959.803106250001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45959.803106250001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45959.803106250001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45959.803106250001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45959.803106250001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45959.803106250001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45959.803106250001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45959.803106250001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45959.803106250001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ref="G60:G123" ca="1" si="1">IFERROR(NOW()-F60,"-")</f>
        <v>45959.803106250001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45959.803106250001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45959.803106250001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45959.803106250001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45959.803106250001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45959.803106250001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45959.803106250001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45959.803106250001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45959.803106250001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45959.803106250001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45959.803106250001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45959.803106250001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45959.803106250001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45959.803106250001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45959.803106250001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45959.803106250001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45959.803106250001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45959.803106250001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45959.803106250001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45959.803106250001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45959.803106250001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45959.803106250001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45959.803106250001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45959.803106250001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45959.803106250001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45959.803106250001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45959.803106250001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45959.803106250001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45959.803106250001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45959.803106250001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45959.803106250001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45959.803106250001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45959.803106250001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45959.803106250001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45959.803106250001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45959.803106250001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45959.803106250001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45959.803106250001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45959.803106250001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45959.803106250001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45959.803106250001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45959.803106250001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45959.803106250001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45959.803106250001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45959.803106250001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45959.803106250001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45959.803106250001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45959.803106250001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45959.803106250001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45959.803106250001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45959.803106250001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45959.803106250001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45959.803106250001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45959.803106250001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45959.803106250001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45959.803106250001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45959.803106250001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45959.803106250001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45959.803106250001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45959.803106250001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45959.803106250001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45959.803106250001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45959.803106250001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45959.803106250001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ref="G124:G187" ca="1" si="2">IFERROR(NOW()-F124,"-")</f>
        <v>45959.803106250001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45959.803106250001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45959.803106250001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45959.803106250001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45959.803106250001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45959.803106250001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45959.803106250001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45959.803106250001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45959.803106250001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45959.803106250001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45959.803106250001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45959.803106250001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45959.803106250001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45959.803106250001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45959.803106250001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45959.803106250001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45959.803106250001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45959.803106250001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45959.803106250001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45959.803106250001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45959.803106250001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45959.803106250001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45959.803106250001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45959.803106250001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45959.803106250001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45959.803106250001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45959.803106250001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45959.803106250001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45959.803106250001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45959.803106250001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45959.803106250001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45959.803106250001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45959.803106250001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45959.803106250001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45959.803106250001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45959.803106250001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45959.803106250001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45959.803106250001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45959.803106250001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45959.803106250001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45959.803106250001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45959.803106250001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45959.803106250001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45959.803106250001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45959.803106250001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45959.803106250001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45959.803106250001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45959.803106250001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45959.803106250001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45959.803106250001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45959.803106250001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45959.803106250001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45959.803106250001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45959.803106250001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45959.803106250001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45959.803106250001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45959.803106250001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45959.803106250001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45959.803106250001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45959.803106250001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45959.803106250001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45959.803106250001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45959.803106250001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45959.803106250001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ref="G188:G251" ca="1" si="3">IFERROR(NOW()-F188,"-")</f>
        <v>45959.803106250001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45959.803106250001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45959.803106250001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45959.803106250001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45959.803106250001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45959.803106250001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45959.803106250001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45959.803106250001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45959.803106250001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45959.803106250001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45959.803106250001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45959.803106250001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45959.803106250001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45959.803106250001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45959.803106250001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45959.803106250001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45959.803106250001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45959.803106250001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45959.803106250001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45959.803106250001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45959.803106250001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45959.803106250001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45959.803106250001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45959.803106250001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45959.803106250001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45959.803106250001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45959.803106250001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45959.803106250001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45959.803106250001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45959.803106250001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45959.803106250001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45959.803106250001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45959.803106250001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45959.803106250001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45959.803106250001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45959.803106250001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45959.803106250001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45959.803106250001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45959.803106250001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45959.803106250001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45959.803106250001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45959.803106250001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45959.803106250001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45959.803106250001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45959.803106250001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45959.803106250001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45959.803106250001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45959.803106250001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45959.803106250001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45959.803106250001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45959.803106250001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45959.803106250001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45959.803106250001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45959.803106250001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45959.803106250001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45959.803106250001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45959.803106250001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45959.803106250001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45959.803106250001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45959.803106250001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45959.803106250001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45959.803106250001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45959.803106250001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45959.803106250001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ref="G252:G315" ca="1" si="4">IFERROR(NOW()-F252,"-")</f>
        <v>45959.803106250001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45959.803106250001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45959.803106250001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45959.803106250001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45959.803106250001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45959.803106250001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45959.803106250001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45959.803106250001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45959.803106250001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45959.803106250001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45959.803106250001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45959.803106250001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45959.803106250001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45959.803106250001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45959.803106250001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45959.803106250001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45959.803106250001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45959.803106250001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45959.803106250001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45959.803106250001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45959.803106250001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45959.803106250001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45959.803106250001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45959.803106250001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45959.803106250001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45959.803106250001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45959.803106250001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45959.803106250001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45959.803106250001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45959.803106250001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45959.803106250001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45959.803106250001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45959.803106250001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45959.803106250001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45959.803106250001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45959.803106250001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45959.803106250001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45959.803106250001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45959.803106250001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45959.803106250001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45959.803106250001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45959.803106250001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45959.803106250001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45959.803106250001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45959.803106250001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45959.803106250001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45959.803106250001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45959.803106250001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45959.803106250001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45959.803106250001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45959.803106250001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45959.803106250001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45959.803106250001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45959.803106250001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45959.803106250001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45959.803106250001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45959.803106250001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45959.803106250001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45959.803106250001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45959.803106250001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45959.803106250001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45959.803106250001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45959.803106250001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45959.803106250001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ref="G316:G379" ca="1" si="5">IFERROR(NOW()-F316,"-")</f>
        <v>45959.803106250001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45959.803106250001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45959.803106250001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45959.803106250001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45959.803106250001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45959.803106250001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45959.803106250001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45959.803106250001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45959.803106250001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45959.803106250001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45959.803106250001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45959.803106250001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45959.803106250001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45959.803106250001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45959.803106250001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45959.803106250001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45959.803106250001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45959.803106250001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45959.803106250001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45959.803106250001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45959.803106250001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45959.803106250001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45959.803106250001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45959.803106250001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45959.803106250001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45959.803106250001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45959.803106250001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45959.803106250001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45959.803106250001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45959.803106250001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45959.803106250001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45959.803106250001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45959.803106250001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45959.803106250001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45959.803106250001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45959.803106250001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45959.803106250001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45959.803106250001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45959.803106250001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45959.803106250001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45959.803106250001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45959.803106250001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45959.803106250001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45959.803106250001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45959.803106250001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45959.803106250001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45959.803106250001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45959.803106250001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45959.803106250001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45959.803106250001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45959.803106250001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45959.803106250001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45959.803106250001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45959.803106250001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45959.803106250001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45959.803106250001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45959.803106250001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45959.803106250001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45959.803106250001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45959.803106250001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45959.803106250001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45959.803106250001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45959.803106250001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45959.803106250001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ref="G380:G443" ca="1" si="6">IFERROR(NOW()-F380,"-")</f>
        <v>45959.803106250001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45959.803106250001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45959.803106250001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45959.803106250001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45959.803106250001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45959.803106250001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45959.803106250001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45959.803106250001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45959.803106250001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45959.803106250001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45959.803106250001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45959.803106250001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45959.803106250001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45959.803106250001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45959.803106250001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45959.803106250001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45959.803106250001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45959.803106250001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45959.803106250001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45959.803106250001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45959.803106250001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45959.803106250001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45959.803106250001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45959.803106250001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45959.803106250001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45959.803106250001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45959.803106250001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45959.803106250001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45959.803106250001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45959.803106250001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45959.803106250001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45959.803106250001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45959.803106250001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45959.803106250001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45959.803106250001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45959.803106250001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45959.803106250001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45959.803106250001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45959.803106250001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45959.803106250001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45959.803106250001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45959.803106250001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45959.803106250001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45959.803106250001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45959.803106250001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45959.803106250001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45959.803106250001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45959.803106250001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45959.803106250001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45959.803106250001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45959.803106250001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45959.803106250001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45959.803106250001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45959.803106250001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45959.803106250001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45959.803106250001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45959.803106250001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45959.803106250001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45959.803106250001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45959.803106250001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45959.803106250001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45959.803106250001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45959.803106250001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45959.803106250001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ref="G444:G507" ca="1" si="7">IFERROR(NOW()-F444,"-")</f>
        <v>45959.803106250001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45959.803106250001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45959.803106250001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45959.803106250001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45959.803106250001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45959.803106250001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45959.803106250001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45959.803106250001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45959.803106250001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45959.803106250001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45959.803106250001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45959.803106250001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45959.803106250001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45959.803106250001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45959.803106250001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45959.803106250001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45959.803106250001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45959.803106250001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45959.803106250001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45959.803106250001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45959.803106250001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45959.803106250001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45959.803106250001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45959.803106250001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45959.803106250001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45959.803106250001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45959.803106250001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45959.803106250001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45959.803106250001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45959.803106250001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45959.803106250001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45959.803106250001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45959.803106250001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45959.803106250001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45959.803106250001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45959.803106250001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45959.803106250001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45959.803106250001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45959.803106250001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45959.803106250001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45959.803106250001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45959.803106250001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45959.803106250001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45959.803106250001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45959.803106250001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45959.803106250001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45959.803106250001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45959.803106250001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45959.803106250001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45959.803106250001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45959.803106250001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45959.803106250001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45959.803106250001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45959.803106250001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45959.803106250001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45959.803106250001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45959.803106250001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45959.803106250001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45959.803106250001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45959.803106250001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45959.803106250001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45959.803106250001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45959.803106250001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45959.803106250001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ref="G508:G571" ca="1" si="8">IFERROR(NOW()-F508,"-")</f>
        <v>45959.803106250001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45959.803106250001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45959.803106250001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45959.803106250001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45959.803106250001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45959.803106250001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45959.803106250001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45959.803106250001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45959.803106250001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45959.803106250001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45959.803106250001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45959.803106250001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45959.803106250001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45959.803106250001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45959.803106250001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45959.803106250001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45959.803106250001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45959.803106250001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45959.803106250001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45959.803106250001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45959.803106250001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45959.803106250001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45959.803106250001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45959.803106250001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45959.803106250001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45959.803106250001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45959.803106250001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45959.803106250001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45959.803106250001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45959.803106250001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45959.803106250001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45959.803106250001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45959.803106250001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45959.803106250001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45959.803106250001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45959.803106250001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45959.803106250001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45959.803106250001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45959.803106250001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45959.803106250001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45959.803106250001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45959.803106250001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45959.803106250001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45959.803106250001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45959.803106250001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45959.803106250001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45959.803106250001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45959.803106250001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45959.803106250001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45959.803106250001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45959.803106250001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45959.803106250001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45959.803106250001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45959.803106250001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45959.803106250001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45959.803106250001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45959.803106250001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45959.803106250001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45959.803106250001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45959.803106250001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45959.803106250001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45959.803106250001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45959.803106250001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45959.803106250001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ref="G572:G635" ca="1" si="9">IFERROR(NOW()-F572,"-")</f>
        <v>45959.803106250001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45959.803106250001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45959.803106250001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45959.803106250001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45959.803106250001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45959.803106250001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45959.803106250001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45959.803106250001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45959.803106250001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45959.803106250001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45959.803106250001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45959.803106250001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45959.803106250001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45959.803106250001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45959.803106250001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45959.803106250001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45959.803106250001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45959.803106250001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45959.803106250001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45959.803106250001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45959.803106250001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45959.803106250001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45959.803106250001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45959.803106250001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45959.803106250001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45959.803106250001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45959.803106250001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45959.803106250001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45959.803106250001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45959.803106250001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45959.803106250001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45959.803106250001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45959.803106250001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45959.803106250001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45959.803106250001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45959.803106250001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45959.803106250001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45959.803106250001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45959.803106250001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45959.803106250001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45959.803106250001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45959.803106250001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45959.803106250001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45959.803106250001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45959.803106250001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45959.803106250001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45959.803106250001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45959.803106250001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45959.803106250001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45959.803106250001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45959.803106250001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45959.803106250001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45959.803106250001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45959.803106250001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45959.803106250001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45959.803106250001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45959.803106250001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45959.803106250001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45959.803106250001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45959.803106250001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45959.803106250001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45959.803106250001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45959.803106250001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45959.803106250001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ref="G636:G699" ca="1" si="10">IFERROR(NOW()-F636,"-")</f>
        <v>45959.803106250001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45959.803106250001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45959.803106250001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45959.803106250001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45959.803106250001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45959.803106250001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45959.803106250001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45959.803106250001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45959.803106250001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45959.803106250001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45959.803106250001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45959.803106250001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45959.803106250001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45959.803106250001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45959.803106250001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45959.803106250001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45959.803106250001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45959.803106250001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45959.803106250001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45959.803106250001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45959.803106250001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45959.803106250001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45959.803106250001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45959.803106250001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45959.803106250001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45959.803106250001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45959.803106250001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45959.803106250001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45959.803106250001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45959.803106250001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45959.803106250001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45959.803106250001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45959.803106250001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45959.803106250001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45959.803106250001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45959.803106250001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45959.803106250001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45959.803106250001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45959.803106250001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45959.803106250001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45959.803106250001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45959.803106250001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45959.803106250001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45959.803106250001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45959.803106250001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45959.803106250001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45959.803106250001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45959.803106250001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45959.803106250001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45959.803106250001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45959.803106250001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45959.803106250001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45959.803106250001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45959.803106250001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45959.803106250001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45959.803106250001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45959.803106250001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45959.803106250001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45959.803106250001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45959.803106250001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45959.803106250001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45959.803106250001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45959.803106250001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45959.803106250001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ref="G700:G763" ca="1" si="11">IFERROR(NOW()-F700,"-")</f>
        <v>45959.803106250001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45959.803106250001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45959.803106250001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45959.803106250001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45959.803106250001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45959.803106250001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45959.803106250001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45959.803106250001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45959.803106250001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45959.803106250001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45959.803106250001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45959.803106250001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45959.803106250001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45959.803106250001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45959.803106250001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45959.803106250001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45959.803106250001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45959.803106250001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45959.803106250001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45959.803106250001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45959.803106250001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45959.803106250001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45959.803106250001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45959.803106250001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45959.803106250001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45959.803106250001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45959.803106250001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45959.803106250001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45959.803106250001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45959.803106250001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45959.803106250001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45959.803106250001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45959.803106250001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45959.803106250001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45959.803106250001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45959.803106250001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45959.803106250001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45959.803106250001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45959.803106250001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45959.803106250001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45959.803106250001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45959.803106250001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45959.803106250001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45959.803106250001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45959.803106250001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45959.803106250001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45959.803106250001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45959.803106250001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45959.803106250001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45959.803106250001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45959.803106250001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45959.803106250001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45959.803106250001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45959.803106250001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45959.803106250001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45959.803106250001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45959.803106250001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45959.803106250001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45959.803106250001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45959.803106250001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45959.803106250001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45959.803106250001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45959.803106250001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45959.803106250001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ref="G764:G827" ca="1" si="12">IFERROR(NOW()-F764,"-")</f>
        <v>45959.803106250001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45959.803106250001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45959.803106250001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45959.803106250001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45959.803106250001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45959.803106250001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45959.803106250001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45959.803106250001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45959.803106250001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45959.803106250001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45959.803106250001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45959.803106250001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45959.803106250001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45959.803106250001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45959.803106250001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45959.803106250001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45959.803106250001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45959.803106250001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45959.803106250001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45959.803106250001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45959.803106250001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45959.803106250001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45959.803106250001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45959.803106250001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45959.803106250001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45959.803106250001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45959.803106250001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45959.803106250001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45959.803106250001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45959.803106250001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45959.803106250001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45959.803106250001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45959.803106250001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45959.803106250001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45959.803106250001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45959.803106250001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45959.803106250001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45959.803106250001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45959.803106250001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45959.803106250001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45959.803106250001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45959.803106250001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45959.803106250001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45959.803106250001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45959.803106250001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45959.803106250001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45959.803106250001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45959.803106250001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45959.803106250001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45959.803106250001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45959.803106250001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45959.803106250001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45959.803106250001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45959.803106250001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45959.803106250001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45959.803106250001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45959.803106250001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45959.803106250001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45959.803106250001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45959.803106250001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45959.803106250001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45959.803106250001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45959.803106250001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45959.803106250001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ref="G828:G891" ca="1" si="13">IFERROR(NOW()-F828,"-")</f>
        <v>45959.803106250001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45959.803106250001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45959.803106250001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45959.803106250001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45959.803106250001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45959.803106250001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45959.803106250001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45959.803106250001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45959.803106250001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45959.803106250001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45959.803106250001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45959.803106250001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45959.803106250001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45959.803106250001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45959.803106250001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45959.803106250001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45959.803106250001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45959.803106250001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45959.803106250001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45959.803106250001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45959.803106250001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45959.803106250001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45959.803106250001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45959.803106250001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45959.803106250001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45959.803106250001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45959.803106250001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45959.803106250001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45959.803106250001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45959.803106250001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45959.803106250001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45959.803106250001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45959.803106250001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45959.803106250001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45959.803106250001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45959.803106250001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45959.803106250001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45959.803106250001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45959.803106250001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45959.803106250001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45959.803106250001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45959.803106250001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45959.803106250001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45959.803106250001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45959.803106250001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45959.803106250001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45959.803106250001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45959.803106250001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45959.803106250001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45959.803106250001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45959.803106250001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45959.803106250001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45959.803106250001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45959.803106250001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45959.803106250001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45959.803106250001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45959.803106250001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45959.803106250001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45959.803106250001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45959.803106250001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45959.803106250001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45959.803106250001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45959.803106250001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45959.803106250001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ref="G892:G955" ca="1" si="14">IFERROR(NOW()-F892,"-")</f>
        <v>45959.803106250001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45959.803106250001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45959.803106250001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45959.803106250001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45959.803106250001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45959.803106250001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45959.803106250001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45959.803106250001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45959.803106250001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45959.803106250001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45959.803106250001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45959.803106250001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45959.803106250001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45959.803106250001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45959.803106250001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45959.803106250001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45959.803106250001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45959.803106250001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45959.803106250001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45959.803106250001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45959.803106250001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45959.803106250001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45959.803106250001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45959.803106250001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45959.803106250001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45959.803106250001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45959.803106250001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45959.803106250001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45959.803106250001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45959.803106250001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45959.803106250001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45959.803106250001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45959.803106250001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45959.803106250001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45959.803106250001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45959.803106250001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45959.803106250001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45959.803106250001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45959.803106250001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45959.803106250001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45959.803106250001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45959.803106250001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45959.803106250001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45959.803106250001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45959.803106250001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45959.803106250001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45959.803106250001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45959.803106250001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45959.803106250001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45959.803106250001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45959.803106250001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45959.803106250001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45959.803106250001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45959.803106250001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45959.803106250001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45959.803106250001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45959.803106250001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45959.803106250001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45959.803106250001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45959.803106250001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45959.803106250001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45959.803106250001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45959.803106250001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45959.803106250001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ref="G956:G1019" ca="1" si="15">IFERROR(NOW()-F956,"-")</f>
        <v>45959.803106250001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45959.803106250001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45959.803106250001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45959.803106250001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45959.803106250001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45959.803106250001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45959.803106250001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45959.803106250001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45959.803106250001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45959.803106250001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45959.803106250001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45959.803106250001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45959.803106250001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45959.803106250001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45959.803106250001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45959.803106250001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45959.803106250001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45959.803106250001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45959.803106250001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45959.803106250001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45959.803106250001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45959.803106250001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45959.803106250001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45959.803106250001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45959.803106250001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45959.803106250001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45959.803106250001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45959.803106250001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45959.803106250001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45959.803106250001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45959.803106250001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45959.803106250001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45959.803106250001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45959.803106250001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45959.803106250001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45959.803106250001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45959.803106250001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45959.803106250001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45959.803106250001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45959.803106250001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45959.803106250001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45959.803106250001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45959.803106250001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45959.803106250001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45959.803106250001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45959.803106250001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45959.803106250001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45959.803106250001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45959.803106250001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45959.803106250001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45959.803106250001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45959.803106250001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45959.803106250001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45959.803106250001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45959.803106250001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45959.803106250001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45959.803106250001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45959.803106250001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45959.803106250001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45959.803106250001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45959.803106250001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45959.803106250001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45959.803106250001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45959.803106250001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ref="G1020:G1083" ca="1" si="16">IFERROR(NOW()-F1020,"-")</f>
        <v>45959.803106250001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45959.803106250001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45959.803106250001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45959.803106250001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45959.803106250001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45959.803106250001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45959.803106250001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45959.803106250001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45959.803106250001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45959.803106250001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45959.803106250001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45959.803106250001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45959.803106250001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45959.803106250001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45959.803106250001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45959.803106250001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45959.803106250001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45959.803106250001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45959.803106250001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45959.803106250001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45959.803106250001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45959.803106250001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45959.803106250001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45959.803106250001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45959.803106250001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45959.803106250001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45959.803106250001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45959.803106250001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45959.803106250001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45959.803106250001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45959.803106250001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45959.803106250001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45959.803106250001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45959.803106250001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45959.803106250001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45959.803106250001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45959.803106250001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45959.803106250001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45959.803106250001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45959.803106250001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45959.803106250001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45959.803106250001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45959.803106250001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45959.803106250001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45959.803106250001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45959.803106250001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45959.803106250001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45959.803106250001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45959.803106250001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45959.803106250001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45959.803106250001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45959.803106250001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45959.803106250001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45959.803106250001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45959.803106250001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45959.803106250001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45959.803106250001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45959.803106250001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45959.803106250001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45959.803106250001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45959.803106250001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45959.803106250001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45959.803106250001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45959.803106250001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ref="G1084:G1098" ca="1" si="17">IFERROR(NOW()-F1084,"-")</f>
        <v>45959.803106250001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45959.803106250001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45959.803106250001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45959.803106250001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45959.803106250001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45959.803106250001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45959.803106250001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45959.803106250001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45959.803106250001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45959.803106250001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45959.803106250001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45959.803106250001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45959.803106250001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45959.803106250001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45959.803106250001</v>
      </c>
      <c r="H1098" s="22"/>
      <c r="I1098" s="19" t="str">
        <f>IFERROR(VLOOKUP(D1098,DB!A:F,6,0),"")</f>
        <v/>
      </c>
      <c r="J1098" s="18" t="str">
        <f>IFERROR(VLOOKUP(D1098,DB!A:G,7,0),"")</f>
        <v/>
      </c>
      <c r="K1098" s="46"/>
      <c r="L1098" s="23" t="str">
        <f>IFERROR(VLOOKUP(D1098,DB!A:I,9,0),"")</f>
        <v/>
      </c>
    </row>
  </sheetData>
  <dataValidations count="2">
    <dataValidation allowBlank="1" showInputMessage="1" showErrorMessage="1" sqref="E1" xr:uid="{5914219A-CB83-432D-936A-CC0CB6F3982A}"/>
    <dataValidation type="list" allowBlank="1" showInputMessage="1" showErrorMessage="1" sqref="E2:E1098"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6"/>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256.3223886574051</v>
      </c>
      <c r="H2" s="99">
        <v>45703.474768518521</v>
      </c>
      <c r="I2" s="99" t="str">
        <f>IFERROR(VLOOKUP(D2,DB!A:F,6,0),"")</f>
        <v>SCECO</v>
      </c>
      <c r="J2" s="99" t="str">
        <f>IFERROR(VLOOKUP(D2,DB!A:G,7,0),"")</f>
        <v>Dead</v>
      </c>
      <c r="K2" s="101" t="s">
        <v>39114</v>
      </c>
      <c r="L2" s="94" t="str">
        <f>IFERROR(VLOOKUP(D2,DB!A:I,9,0),"")</f>
        <v>Latis</v>
      </c>
    </row>
    <row r="3" spans="1:16" ht="15" customHeight="1">
      <c r="A3" s="119"/>
      <c r="B3" s="119" t="str">
        <f>IFERROR(VLOOKUP(D3,DB!A:K,11,0),"")</f>
        <v/>
      </c>
      <c r="C3" s="120"/>
      <c r="D3" s="121"/>
      <c r="E3" s="98"/>
      <c r="F3" s="123"/>
      <c r="G3" s="124">
        <f ca="1">IFERROR(NOW()-F3,"")</f>
        <v>45959.803106250001</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98"/>
      <c r="F4" s="123"/>
      <c r="G4" s="124">
        <f ca="1">IFERROR(NOW()-F4,"")</f>
        <v>45959.803106250001</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45959.803106250001</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45959.803106250001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45959.803106250001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45959.803106250001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45959.803106250001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45959.803106250001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45959.803106250001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45959.803106250001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45959.803106250001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45959.803106250001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45959.803106250001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45959.803106250001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45959.803106250001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45959.803106250001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45959.803106250001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45959.803106250001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45959.803106250001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45959.803106250001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45959.803106250001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45959.803106250001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45959.803106250001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45959.803106250001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45959.803106250001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45959.803106250001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45959.803106250001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45959.803106250001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45959.803106250001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45959.803106250001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45959.803106250001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45959.803106250001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45959.803106250001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45959.803106250001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45959.803106250001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45959.803106250001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45959.803106250001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45959.803106250001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45959.803106250001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45959.803106250001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45959.803106250001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45959.803106250001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45959.803106250001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45959.803106250001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45959.803106250001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45959.803106250001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45959.803106250001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45959.803106250001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45959.803106250001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45959.803106250001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98"/>
      <c r="F53" s="123"/>
      <c r="G53" s="124">
        <f ca="1">IFERROR(NOW()-F53,"")</f>
        <v>45959.803106250001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98"/>
      <c r="F54" s="123"/>
      <c r="G54" s="124">
        <f ca="1">IFERROR(NOW()-F54,"")</f>
        <v>45959.803106250001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98"/>
      <c r="F55" s="123"/>
      <c r="G55" s="124">
        <f ca="1">IFERROR(NOW()-F55,"")</f>
        <v>45959.803106250001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98"/>
      <c r="F56" s="123"/>
      <c r="G56" s="124">
        <f ca="1">IFERROR(NOW()-F56,"")</f>
        <v>45959.803106250001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45959.803106250001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45959.803106250001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45959.803106250001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45959.803106250001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45959.803106250001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45959.803106250001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45959.803106250001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45959.803106250001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45959.803106250001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45959.803106250001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45959.803106250001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45959.803106250001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45959.803106250001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45959.803106250001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45959.803106250001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45959.803106250001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45959.803106250001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45959.803106250001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45959.803106250001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45959.803106250001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45959.803106250001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45959.803106250001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45959.803106250001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45959.803106250001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45959.803106250001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45959.803106250001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45959.803106250001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45959.803106250001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45959.803106250001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45959.803106250001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45959.803106250001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45959.803106250001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45959.803106250001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45959.803106250001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45959.803106250001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45959.803106250001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45959.803106250001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45959.803106250001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45959.803106250001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45959.803106250001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45959.803106250001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45959.803106250001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45959.803106250001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45959.803106250001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45959.803106250001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45959.803106250001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45959.803106250001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45959.803106250001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45959.803106250001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45959.803106250001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45959.803106250001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45959.803106250001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45959.803106250001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45959.803106250001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45959.803106250001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45959.803106250001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45959.803106250001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45959.803106250001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45959.803106250001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45959.803106250001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45959.803106250001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45959.803106250001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45959.803106250001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45959.803106250001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45959.803106250001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45959.803106250001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45959.803106250001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45959.803106250001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45959.803106250001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45959.803106250001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45959.803106250001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45959.803106250001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45959.803106250001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45959.803106250001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45959.803106250001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45959.803106250001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45959.803106250001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45959.803106250001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45959.803106250001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45959.803106250001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45959.803106250001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45959.803106250001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45959.803106250001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45959.803106250001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45959.803106250001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45959.803106250001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45959.803106250001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45959.803106250001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45959.803106250001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45959.803106250001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45959.803106250001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45959.803106250001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45959.803106250001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45959.803106250001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45959.803106250001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45959.803106250001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45959.803106250001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45959.803106250001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45959.803106250001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45959.803106250001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45959.803106250001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45959.803106250001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45959.803106250001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45959.803106250001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45959.803106250001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45959.803106250001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45959.803106250001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45959.803106250001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45959.803106250001</v>
      </c>
      <c r="H165" s="123"/>
      <c r="I165" s="119" t="str">
        <f>IFERROR(VLOOKUP(D165,DB!A:F,6,0),"")</f>
        <v/>
      </c>
      <c r="J165" s="119" t="str">
        <f>IFERROR(VLOOKUP(D165,DB!A:G,7,0),"")</f>
        <v/>
      </c>
      <c r="K165" s="125"/>
      <c r="L165" s="121" t="str">
        <f>IFERROR(VLOOKUP(D165,DB!A:I,9,0),"")</f>
        <v/>
      </c>
    </row>
    <row r="166" spans="1:12" ht="15" customHeight="1">
      <c r="A166" s="126"/>
      <c r="B166" s="126" t="str">
        <f>IFERROR(VLOOKUP(D166,DB!A:K,11,0),"")</f>
        <v/>
      </c>
      <c r="C166" s="127"/>
      <c r="D166" s="128"/>
      <c r="E166" s="129"/>
      <c r="F166" s="130"/>
      <c r="G166" s="131">
        <f ca="1">IFERROR(NOW()-F166,"")</f>
        <v>45959.803106250001</v>
      </c>
      <c r="H166" s="130"/>
      <c r="I166" s="126" t="str">
        <f>IFERROR(VLOOKUP(D166,DB!A:F,6,0),"")</f>
        <v/>
      </c>
      <c r="J166" s="126" t="str">
        <f>IFERROR(VLOOKUP(D166,DB!A:G,7,0),"")</f>
        <v/>
      </c>
      <c r="K166" s="132"/>
      <c r="L166" s="128" t="str">
        <f>IFERROR(VLOOKUP(D166,DB!A:I,9,0),"")</f>
        <v/>
      </c>
    </row>
  </sheetData>
  <dataValidations count="2">
    <dataValidation allowBlank="1" showInputMessage="1" showErrorMessage="1" sqref="E1" xr:uid="{A4F81451-56CC-4543-9497-104C4E44EE4B}"/>
    <dataValidation type="list" allowBlank="1" showInputMessage="1" showErrorMessage="1" sqref="E2:E5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9"/>
  <sheetViews>
    <sheetView tabSelected="1" workbookViewId="0">
      <selection activeCell="K16" sqref="K1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67.971046064812981</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39106</v>
      </c>
      <c r="F3" s="38">
        <v>45926.188877314817</v>
      </c>
      <c r="G3" s="144">
        <f t="shared" ref="G3" ca="1" si="0">IFERROR(NOW()-F3,"")</f>
        <v>33.614228935184656</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39106</v>
      </c>
      <c r="F4" s="153">
        <v>45948.661111111112</v>
      </c>
      <c r="G4" s="154">
        <f ca="1">IFERROR(NOW()-F4,"")</f>
        <v>11.141995138888888</v>
      </c>
      <c r="H4" s="153">
        <v>45948.661111111112</v>
      </c>
      <c r="I4" s="152" t="str">
        <f>IFERROR(VLOOKUP(D4,DB!A:F,6,0),"")</f>
        <v>SCECO</v>
      </c>
      <c r="J4" s="152" t="str">
        <f>IFERROR(VLOOKUP(D4,DB!A:G,7,0),"")</f>
        <v>Dead</v>
      </c>
      <c r="K4" s="152" t="s">
        <v>39120</v>
      </c>
      <c r="L4" s="152" t="str">
        <f>IFERROR(VLOOKUP(D4,DB!A:I,9,0),"")</f>
        <v>Latis</v>
      </c>
    </row>
    <row r="5" spans="1:13" ht="15">
      <c r="A5" s="152" t="s">
        <v>39121</v>
      </c>
      <c r="B5" s="152" t="str">
        <f>IFERROR(VLOOKUP(D5,DB!A:K,11,0),"")</f>
        <v>R5</v>
      </c>
      <c r="C5" s="152">
        <v>1</v>
      </c>
      <c r="D5" s="152" t="s">
        <v>38224</v>
      </c>
      <c r="E5" s="152" t="s">
        <v>39106</v>
      </c>
      <c r="F5" s="153">
        <v>45959.68372685185</v>
      </c>
      <c r="G5" s="154">
        <f ca="1">IFERROR(NOW()-F5,"")</f>
        <v>0.11937939815106802</v>
      </c>
      <c r="H5" s="153">
        <v>45959.661168981482</v>
      </c>
      <c r="I5" s="152" t="str">
        <f>IFERROR(VLOOKUP(D5,DB!A:F,6,0),"")</f>
        <v>SCECO</v>
      </c>
      <c r="J5" s="152" t="str">
        <f>IFERROR(VLOOKUP(D5,DB!A:G,7,0),"")</f>
        <v>Haj Removal</v>
      </c>
      <c r="K5" s="152" t="s">
        <v>39122</v>
      </c>
      <c r="L5" s="152" t="str">
        <f>IFERROR(VLOOKUP(D5,DB!A:I,9,0),"")</f>
        <v>Latis</v>
      </c>
    </row>
    <row r="6" spans="1:13" ht="30.75">
      <c r="A6" s="152" t="s">
        <v>39123</v>
      </c>
      <c r="B6" s="152" t="str">
        <f>IFERROR(VLOOKUP(D6,DB!A:K,11,0),"")</f>
        <v>R5</v>
      </c>
      <c r="C6" s="152">
        <v>1</v>
      </c>
      <c r="D6" s="152" t="s">
        <v>38174</v>
      </c>
      <c r="E6" s="152" t="s">
        <v>39106</v>
      </c>
      <c r="F6" s="153" t="s">
        <v>24</v>
      </c>
      <c r="G6" s="154" t="str">
        <f ca="1">IFERROR(NOW()-F6,"")</f>
        <v/>
      </c>
      <c r="H6" s="153">
        <v>45959.661168981482</v>
      </c>
      <c r="I6" s="152" t="str">
        <f>IFERROR(VLOOKUP(D6,DB!A:F,6,0),"")</f>
        <v>SCECO</v>
      </c>
      <c r="J6" s="152" t="str">
        <f>IFERROR(VLOOKUP(D6,DB!A:G,7,0),"")</f>
        <v>Haj Removal</v>
      </c>
      <c r="K6" s="152" t="s">
        <v>39122</v>
      </c>
      <c r="L6" s="152" t="str">
        <f>IFERROR(VLOOKUP(D6,DB!A:I,9,0),"")</f>
        <v>Latis</v>
      </c>
    </row>
    <row r="7" spans="1:13" ht="30.75">
      <c r="A7" s="152" t="s">
        <v>39123</v>
      </c>
      <c r="B7" s="152" t="str">
        <f>IFERROR(VLOOKUP(D7,DB!A:K,11,0),"")</f>
        <v>R5</v>
      </c>
      <c r="C7" s="152">
        <v>2</v>
      </c>
      <c r="D7" s="152" t="s">
        <v>38159</v>
      </c>
      <c r="E7" s="152" t="s">
        <v>39106</v>
      </c>
      <c r="F7" s="153" t="s">
        <v>24</v>
      </c>
      <c r="G7" s="154" t="str">
        <f ca="1">IFERROR(NOW()-F7,"")</f>
        <v/>
      </c>
      <c r="H7" s="153">
        <v>45959.661168981482</v>
      </c>
      <c r="I7" s="152" t="str">
        <f>IFERROR(VLOOKUP(D7,DB!A:F,6,0),"")</f>
        <v>SCECO</v>
      </c>
      <c r="J7" s="152" t="str">
        <f>IFERROR(VLOOKUP(D7,DB!A:G,7,0),"")</f>
        <v>Haj Removal</v>
      </c>
      <c r="K7" s="152" t="s">
        <v>39124</v>
      </c>
      <c r="L7" s="152" t="str">
        <f>IFERROR(VLOOKUP(D7,DB!A:I,9,0),"")</f>
        <v>Latis</v>
      </c>
    </row>
    <row r="8" spans="1:13" ht="15">
      <c r="A8" s="152" t="s">
        <v>39125</v>
      </c>
      <c r="B8" s="152" t="str">
        <f>IFERROR(VLOOKUP(D8,DB!A:K,11,0),"")</f>
        <v>R5</v>
      </c>
      <c r="C8" s="152">
        <v>1</v>
      </c>
      <c r="D8" s="152" t="s">
        <v>38388</v>
      </c>
      <c r="E8" s="152" t="s">
        <v>39021</v>
      </c>
      <c r="F8" s="153">
        <v>45959.776261574072</v>
      </c>
      <c r="G8" s="154">
        <f ca="1">IFERROR(NOW()-F8,"")</f>
        <v>2.6844675929169171E-2</v>
      </c>
      <c r="H8" s="153">
        <v>45959.770173611112</v>
      </c>
      <c r="I8" s="152" t="str">
        <f>IFERROR(VLOOKUP(D8,DB!A:F,6,0),"")</f>
        <v>SCECO</v>
      </c>
      <c r="J8" s="152" t="str">
        <f>IFERROR(VLOOKUP(D8,DB!A:G,7,0),"")</f>
        <v>Good</v>
      </c>
      <c r="K8" s="152" t="s">
        <v>39126</v>
      </c>
      <c r="L8" s="152" t="str">
        <f>IFERROR(VLOOKUP(D8,DB!A:I,9,0),"")</f>
        <v>Latis</v>
      </c>
    </row>
    <row r="9" spans="1:13" ht="30.75">
      <c r="A9" s="152" t="s">
        <v>39127</v>
      </c>
      <c r="B9" s="152" t="str">
        <f>IFERROR(VLOOKUP(D9,DB!A:K,11,0),"")</f>
        <v>R5</v>
      </c>
      <c r="C9" s="152">
        <v>2</v>
      </c>
      <c r="D9" s="152" t="s">
        <v>38430</v>
      </c>
      <c r="E9" s="152" t="s">
        <v>39021</v>
      </c>
      <c r="F9" s="153">
        <v>45959.793969907405</v>
      </c>
      <c r="G9" s="154">
        <f ca="1">IFERROR(NOW()-F9,"")</f>
        <v>9.1363425963209011E-3</v>
      </c>
      <c r="H9" s="153">
        <v>45959.786412037036</v>
      </c>
      <c r="I9" s="152" t="str">
        <f>IFERROR(VLOOKUP(D9,DB!A:F,6,0),"")</f>
        <v>SCECO</v>
      </c>
      <c r="J9" s="152" t="str">
        <f>IFERROR(VLOOKUP(D9,DB!A:G,7,0),"")</f>
        <v>Good</v>
      </c>
      <c r="K9" s="152" t="s">
        <v>39128</v>
      </c>
      <c r="L9" s="152" t="str">
        <f>IFERROR(VLOOKUP(D9,DB!A:I,9,0),"")</f>
        <v>Latis</v>
      </c>
    </row>
    <row r="10" spans="1:13" ht="15">
      <c r="A10" s="152" t="s">
        <v>39129</v>
      </c>
      <c r="B10" s="152" t="str">
        <f>IFERROR(VLOOKUP(D10,DB!A:K,11,0),"")</f>
        <v>R5</v>
      </c>
      <c r="C10" s="152">
        <v>2</v>
      </c>
      <c r="D10" s="152" t="s">
        <v>38407</v>
      </c>
      <c r="E10" s="152" t="s">
        <v>39021</v>
      </c>
      <c r="F10" s="153">
        <v>45959.801898148151</v>
      </c>
      <c r="G10" s="154">
        <f ca="1">IFERROR(NOW()-F10,"")</f>
        <v>1.20810185035225E-3</v>
      </c>
      <c r="H10" s="153">
        <v>45959.792569444442</v>
      </c>
      <c r="I10" s="152" t="str">
        <f>IFERROR(VLOOKUP(D10,DB!A:F,6,0),"")</f>
        <v>SCECO</v>
      </c>
      <c r="J10" s="152" t="str">
        <f>IFERROR(VLOOKUP(D10,DB!A:G,7,0),"")</f>
        <v>Good</v>
      </c>
      <c r="K10" s="152" t="s">
        <v>39130</v>
      </c>
      <c r="L10" s="152" t="str">
        <f>IFERROR(VLOOKUP(D10,DB!A:I,9,0),"")</f>
        <v>Latis</v>
      </c>
    </row>
    <row r="11" spans="1:13" ht="15">
      <c r="A11" s="152"/>
      <c r="B11" s="152" t="str">
        <f>IFERROR(VLOOKUP(D11,DB!A:K,11,0),"")</f>
        <v/>
      </c>
      <c r="C11" s="152"/>
      <c r="D11"/>
      <c r="E11" s="152"/>
      <c r="F11" s="153"/>
      <c r="G11" s="154">
        <f ca="1">IFERROR(NOW()-F11,"")</f>
        <v>45959.803106250001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45959.803106250001</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45959.803106250001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45959.803106250001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45959.803106250001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45959.803106250001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45959.803106250001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45959.803106250001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45959.803106250001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45959.803106250001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45959.803106250001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45959.803106250001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45959.803106250001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45959.803106250001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45959.803106250001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45959.803106250001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45959.803106250001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45959.803106250001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45959.803106250001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45959.803106250001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45959.803106250001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45959.803106250001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45959.803106250001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45959.803106250001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45959.803106250001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45959.803106250001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45959.803106250001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45959.803106250001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45959.803106250001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45959.803106250001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45959.803106250001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45959.803106250001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45959.803106250001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45959.803106250001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45959.803106250001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45959.803106250001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45959.803106250001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45959.803106250001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45959.803106250001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45959.803106250001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45959.803106250001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45959.803106250001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45959.803106250001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45959.803106250001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45959.803106250001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45959.803106250001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45959.803106250001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45959.803106250001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45959.803106250001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45959.803106250001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45959.803106250001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45959.803106250001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45959.803106250001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45959.803106250001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45959.803106250001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45959.803106250001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45959.803106250001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45959.803106250001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45959.803106250001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45959.803106250001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45959.803106250001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45959.803106250001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45959.803106250001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45959.803106250001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45959.803106250001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45959.803106250001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45959.803106250001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45959.803106250001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45959.803106250001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45959.803106250001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45959.803106250001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45959.803106250001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45959.803106250001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45959.803106250001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45959.803106250001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45959.803106250001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45959.803106250001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45959.803106250001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45959.803106250001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45959.803106250001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45959.803106250001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45959.803106250001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45959.803106250001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45959.803106250001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45959.803106250001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45959.803106250001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45959.803106250001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45959.803106250001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45959.803106250001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45959.803106250001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45959.803106250001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45959.803106250001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45959.803106250001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45959.803106250001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45959.803106250001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45959.803106250001</v>
      </c>
      <c r="H106" s="153"/>
      <c r="I106" s="152" t="str">
        <f>IFERROR(VLOOKUP(D106,DB!A:F,6,0),"")</f>
        <v/>
      </c>
      <c r="J106" s="152" t="str">
        <f>IFERROR(VLOOKUP(D106,DB!A:G,7,0),"")</f>
        <v/>
      </c>
      <c r="K106" s="152"/>
      <c r="L106" s="152" t="str">
        <f>IFERROR(VLOOKUP(D106,DB!A:I,9,0),"")</f>
        <v/>
      </c>
    </row>
    <row r="107" spans="1:12" ht="15">
      <c r="A107" s="158"/>
      <c r="B107" s="158" t="str">
        <f>IFERROR(VLOOKUP(D107,DB!A:K,11,0),"")</f>
        <v/>
      </c>
      <c r="C107" s="158"/>
      <c r="D107" s="158"/>
      <c r="E107" s="158"/>
      <c r="F107" s="159"/>
      <c r="G107" s="160">
        <f ca="1">IFERROR(NOW()-F107,"")</f>
        <v>45959.803106250001</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45959.803106250001</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45959.803106250001</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45959.803106250001</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45959.803106250001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45959.803106250001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45959.803106250001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45959.803106250001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45959.803106250001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45959.803106250001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45959.803106250001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45959.803106250001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45959.803106250001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45959.803106250001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45959.803106250001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45959.803106250001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45959.803106250001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45959.803106250001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45959.803106250001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45959.803106250001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45959.803106250001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45959.803106250001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45959.803106250001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45959.803106250001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45959.803106250001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45959.803106250001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45959.803106250001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45959.803106250001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45959.803106250001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45959.803106250001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45959.803106250001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45959.803106250001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45959.803106250001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45959.803106250001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45959.803106250001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45959.803106250001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45959.803106250001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45959.803106250001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45959.803106250001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45959.803106250001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45959.803106250001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45959.803106250001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45959.803106250001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45959.803106250001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45959.803106250001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45959.803106250001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45959.803106250001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45959.803106250001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45959.803106250001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45959.803106250001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45959.803106250001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45959.803106250001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45959.803106250001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45959.803106250001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45959.803106250001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45959.803106250001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45959.803106250001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45959.803106250001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45959.803106250001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45959.803106250001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45959.803106250001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45959.803106250001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45959.803106250001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45959.803106250001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45959.803106250001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45959.803106250001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45959.803106250001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45959.803106250001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45959.803106250001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45959.803106250001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45959.803106250001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45959.803106250001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45959.803106250001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45959.803106250001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45959.803106250001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45959.803106250001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45959.803106250001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45959.803106250001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45959.803106250001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45959.803106250001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45959.803106250001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45959.803106250001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45959.803106250001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45959.803106250001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45959.803106250001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45959.803106250001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45959.803106250001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45959.803106250001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45959.803106250001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45959.803106250001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45959.803106250001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45959.803106250001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45959.803106250001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45959.803106250001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45959.803106250001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45959.803106250001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45959.803106250001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45959.803106250001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45959.803106250001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45959.803106250001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45959.803106250001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45959.803106250001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45959.803106250001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45959.803106250001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45959.803106250001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45959.803106250001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45959.803106250001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45959.803106250001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45959.803106250001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45959.803106250001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45959.803106250001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45959.803106250001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45959.803106250001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45959.803106250001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45959.803106250001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45959.803106250001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45959.803106250001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45959.803106250001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45959.803106250001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45959.803106250001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45959.803106250001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45959.803106250001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45959.803106250001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45959.803106250001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45959.803106250001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45959.803106250001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45959.803106250001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45959.803106250001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45959.803106250001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45959.803106250001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45959.803106250001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45959.803106250001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45959.803106250001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45959.803106250001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45959.803106250001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45959.803106250001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45959.803106250001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45959.803106250001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45959.803106250001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45959.803106250001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45959.803106250001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45959.803106250001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45959.803106250001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45959.803106250001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45959.803106250001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45959.803106250001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45959.803106250001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45959.803106250001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45959.803106250001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45959.803106250001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45959.803106250001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45959.803106250001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45959.803106250001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45959.803106250001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45959.803106250001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45959.803106250001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45959.803106250001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45959.803106250001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45959.803106250001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45959.803106250001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45959.803106250001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45959.803106250001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45959.803106250001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45959.803106250001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45959.803106250001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45959.803106250001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45959.803106250001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45959.803106250001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45959.803106250001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45959.803106250001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45959.803106250001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45959.803106250001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45959.803106250001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45959.803106250001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45959.803106250001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45959.803106250001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45959.803106250001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45959.803106250001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45959.803106250001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45959.803106250001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45959.803106250001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45959.803106250001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45959.803106250001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45959.803106250001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45959.803106250001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45959.803106250001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45959.803106250001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45959.803106250001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45959.803106250001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45959.803106250001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45959.803106250001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45959.803106250001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45959.803106250001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45959.803106250001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45959.803106250001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45959.803106250001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45959.803106250001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45959.803106250001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45959.803106250001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45959.803106250001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45959.803106250001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45959.803106250001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45959.803106250001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45959.803106250001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45959.803106250001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45959.803106250001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45959.803106250001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45959.803106250001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45959.803106250001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45959.803106250001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45959.803106250001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45959.803106250001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45959.803106250001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45959.803106250001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45959.803106250001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45959.803106250001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45959.803106250001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45959.803106250001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45959.803106250001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45959.803106250001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45959.803106250001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45959.803106250001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45959.803106250001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45959.803106250001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45959.803106250001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45959.803106250001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45959.803106250001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45959.803106250001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45959.803106250001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45959.803106250001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45959.803106250001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45959.803106250001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45959.803106250001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45959.803106250001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45959.803106250001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45959.803106250001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45959.803106250001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45959.803106250001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45959.803106250001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45959.803106250001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45959.803106250001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45959.803106250001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45959.803106250001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45959.803106250001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45959.803106250001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45959.803106250001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45959.803106250001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45959.803106250001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45959.803106250001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45959.803106250001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45959.803106250001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45959.803106250001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45959.803106250001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45959.803106250001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45959.803106250001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45959.803106250001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45959.803106250001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45959.803106250001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45959.803106250001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45959.803106250001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45959.803106250001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45959.803106250001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45959.803106250001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45959.803106250001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45959.803106250001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45959.803106250001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45959.803106250001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45959.803106250001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45959.803106250001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45959.803106250001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45959.803106250001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45959.803106250001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45959.803106250001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45959.803106250001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45959.803106250001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45959.803106250001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45959.803106250001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45959.803106250001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45959.803106250001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45959.803106250001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45959.803106250001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45959.803106250001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45959.803106250001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45959.803106250001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45959.803106250001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45959.803106250001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45959.803106250001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45959.803106250001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45959.803106250001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45959.803106250001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45959.803106250001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45959.803106250001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45959.803106250001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45959.803106250001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45959.803106250001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45959.803106250001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45959.803106250001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45959.803106250001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45959.803106250001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45959.803106250001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45959.803106250001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45959.803106250001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45959.803106250001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45959.803106250001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45959.803106250001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45959.803106250001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45959.803106250001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45959.803106250001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45959.803106250001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45959.803106250001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45959.803106250001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45959.803106250001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45959.803106250001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45959.803106250001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45959.803106250001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45959.803106250001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45959.803106250001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45959.803106250001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45959.803106250001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45959.803106250001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45959.803106250001</v>
      </c>
      <c r="H427" s="159"/>
      <c r="I427" s="158" t="str">
        <f>IFERROR(VLOOKUP(D427,DB!A:F,6,0),"")</f>
        <v/>
      </c>
      <c r="J427" s="158" t="str">
        <f>IFERROR(VLOOKUP(D427,DB!A:G,7,0),"")</f>
        <v/>
      </c>
      <c r="K427" s="158"/>
      <c r="L427" s="158" t="str">
        <f>IFERROR(VLOOKUP(D427,DB!A:I,9,0),"")</f>
        <v/>
      </c>
    </row>
    <row r="428" spans="1:12" ht="15"/>
    <row r="429" spans="1:12" ht="15"/>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7" ht="15"/>
    <row r="538" ht="15"/>
    <row r="540" ht="15"/>
    <row r="541" ht="15"/>
    <row r="542" ht="15"/>
    <row r="543" ht="15"/>
    <row r="545" ht="15"/>
    <row r="546" ht="15"/>
    <row r="553" ht="15"/>
    <row r="554" ht="15"/>
    <row r="555" ht="15"/>
    <row r="556" ht="15"/>
    <row r="557" ht="15"/>
    <row r="558" ht="15"/>
    <row r="561" ht="15"/>
    <row r="562" ht="15"/>
    <row r="563" ht="15"/>
    <row r="564" ht="15"/>
    <row r="565" ht="15"/>
    <row r="566" ht="15"/>
    <row r="567" ht="15"/>
    <row r="568" ht="15"/>
    <row r="569" ht="15"/>
    <row r="570" ht="15"/>
    <row r="571" ht="15"/>
    <row r="572"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8" ht="15"/>
    <row r="629" ht="15"/>
    <row r="666" ht="15"/>
    <row r="667" ht="15"/>
    <row r="668" ht="15"/>
    <row r="669" ht="15"/>
    <row r="670" ht="15"/>
    <row r="671" ht="15"/>
    <row r="672" ht="15"/>
    <row r="673" ht="15"/>
    <row r="674" ht="15"/>
    <row r="675"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6" ht="15"/>
    <row r="757" ht="15"/>
    <row r="758" ht="15"/>
    <row r="760" ht="15"/>
    <row r="761"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4" ht="15"/>
    <row r="795" ht="15"/>
    <row r="965" ht="15"/>
    <row r="966" ht="15"/>
    <row r="967" ht="15"/>
    <row r="968" ht="15"/>
    <row r="969" ht="15"/>
    <row r="970" ht="15"/>
    <row r="976" ht="15"/>
    <row r="977" ht="15"/>
    <row r="978" ht="15"/>
    <row r="979" ht="15"/>
    <row r="980" ht="15"/>
    <row r="981" ht="15"/>
    <row r="982"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3" ht="15"/>
    <row r="1034" ht="15"/>
    <row r="1040" ht="15"/>
    <row r="1041" ht="15"/>
    <row r="1043" ht="15"/>
    <row r="1044" ht="15"/>
    <row r="1045" ht="15"/>
    <row r="1046" ht="15"/>
    <row r="1047" ht="15"/>
    <row r="1048" ht="15"/>
    <row r="1049" ht="15"/>
    <row r="1051" ht="15"/>
    <row r="1052" ht="15"/>
    <row r="1053"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29" ht="15"/>
    <row r="1130" ht="15"/>
    <row r="1131" ht="15"/>
    <row r="1132" ht="15"/>
    <row r="1133" ht="15"/>
    <row r="1134" ht="15"/>
    <row r="1135" ht="15"/>
    <row r="1137" ht="15"/>
    <row r="1138" ht="15"/>
    <row r="1139" ht="15"/>
    <row r="1140" ht="15"/>
    <row r="1141" ht="15"/>
    <row r="1142" ht="15"/>
    <row r="1143" ht="15"/>
    <row r="1144" ht="15"/>
    <row r="1145" ht="15"/>
    <row r="1146" ht="15"/>
    <row r="1147" ht="15"/>
    <row r="1148"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1" ht="15"/>
    <row r="1172" ht="15"/>
    <row r="1173" ht="15"/>
    <row r="1174" ht="15"/>
    <row r="1175" ht="15"/>
    <row r="1176" ht="15"/>
    <row r="1177" ht="15"/>
    <row r="1178" ht="15"/>
    <row r="1179" ht="15"/>
    <row r="1180" ht="15"/>
    <row r="1188" ht="15"/>
    <row r="1189" ht="15"/>
    <row r="1192" ht="15"/>
    <row r="1193" ht="15"/>
    <row r="1194" ht="15"/>
    <row r="1195" ht="15"/>
    <row r="1196" ht="15"/>
    <row r="1197" ht="15"/>
    <row r="1198" ht="15"/>
    <row r="1199" ht="15"/>
    <row r="1202" ht="15"/>
    <row r="1203" ht="15"/>
    <row r="1204" ht="15"/>
    <row r="1205" ht="15"/>
    <row r="1206" ht="15"/>
    <row r="1207" ht="15"/>
    <row r="1208" ht="15"/>
    <row r="1209" ht="15"/>
    <row r="1210" ht="15"/>
    <row r="1211" ht="15"/>
    <row r="1212" ht="15"/>
    <row r="1213" ht="15"/>
    <row r="1215" ht="15"/>
    <row r="1216" ht="15"/>
    <row r="1217" ht="15"/>
    <row r="1220" ht="15"/>
    <row r="1222" ht="15"/>
    <row r="1224" ht="15"/>
    <row r="1227" ht="15"/>
    <row r="1228" ht="15"/>
    <row r="1229" ht="15"/>
    <row r="1231" ht="15"/>
    <row r="1233" ht="15"/>
    <row r="1234" ht="15"/>
    <row r="1235" ht="15"/>
    <row r="1236" ht="15"/>
    <row r="1237" ht="15"/>
    <row r="1239" ht="15"/>
    <row r="1240" ht="15"/>
    <row r="1241" ht="15"/>
    <row r="1242" ht="15"/>
    <row r="1244" ht="15"/>
    <row r="1246" ht="15"/>
    <row r="1247" ht="15"/>
    <row r="1249" ht="15"/>
    <row r="1250" ht="15"/>
    <row r="1251" ht="15"/>
    <row r="1252" ht="15"/>
    <row r="1254" ht="15"/>
    <row r="1256" ht="15"/>
    <row r="1257" ht="15"/>
    <row r="1258" ht="15"/>
    <row r="1259" ht="15"/>
    <row r="1261" ht="15"/>
    <row r="1262" ht="15"/>
    <row r="1263" ht="15"/>
    <row r="1264" ht="15"/>
    <row r="1265" ht="15"/>
    <row r="1266" ht="15"/>
    <row r="1267" ht="15"/>
    <row r="1270" ht="15"/>
    <row r="1272" ht="15"/>
    <row r="1273" ht="15"/>
    <row r="1274" ht="15"/>
    <row r="1275" ht="15"/>
    <row r="1276" ht="15"/>
    <row r="1277" ht="15"/>
    <row r="1278" ht="15"/>
    <row r="1279" ht="15"/>
    <row r="1282" ht="15"/>
    <row r="1283" ht="15"/>
    <row r="1285" ht="15"/>
    <row r="1287" ht="15"/>
    <row r="1288" ht="15"/>
    <row r="1289" ht="15"/>
    <row r="1290" ht="15"/>
    <row r="1291" ht="15"/>
    <row r="1295" ht="15"/>
    <row r="1296" ht="15"/>
    <row r="1298" ht="15"/>
    <row r="1299" ht="15"/>
  </sheetData>
  <dataValidations count="2">
    <dataValidation allowBlank="1" showInputMessage="1" showErrorMessage="1" sqref="E1" xr:uid="{920C6338-E771-4DAE-8C89-92A9093EA4DE}"/>
    <dataValidation type="list" allowBlank="1" showInputMessage="1" showErrorMessage="1" sqref="E2:E42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9"/>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03" t="s">
        <v>34620</v>
      </c>
      <c r="E2" s="106" t="s">
        <v>39021</v>
      </c>
      <c r="F2" s="107"/>
      <c r="G2" s="77">
        <f ca="1">IFERROR(NOW()-F2,"-")</f>
        <v>45959.803106250001</v>
      </c>
      <c r="H2" s="107"/>
      <c r="I2" s="103" t="str">
        <f>IFERROR(VLOOKUP(D2,DB!A:F,6,0),"")</f>
        <v>SCECO</v>
      </c>
      <c r="J2" s="102" t="str">
        <f>IFERROR(VLOOKUP(D2,DB!A:G,7,0),"")</f>
        <v>Good</v>
      </c>
      <c r="K2" s="108" t="s">
        <v>39131</v>
      </c>
      <c r="L2" s="109" t="str">
        <f>IFERROR(VLOOKUP(D2,DB!A:I,9,0),"")</f>
        <v>Latis</v>
      </c>
    </row>
    <row r="3" spans="1:16383" ht="31.5" customHeight="1">
      <c r="A3" s="104" t="s">
        <v>39132</v>
      </c>
      <c r="B3" s="103" t="str">
        <f>IFERROR(VLOOKUP(D3,DB!A:K,11,0),"")</f>
        <v>R6</v>
      </c>
      <c r="C3" s="105"/>
      <c r="D3" s="103" t="s">
        <v>39006</v>
      </c>
      <c r="E3" s="106" t="s">
        <v>39021</v>
      </c>
      <c r="F3" s="107">
        <v>45959.716307870367</v>
      </c>
      <c r="G3" s="77">
        <f ca="1">IFERROR(NOW()-F3,"-")</f>
        <v>8.679837963427417E-2</v>
      </c>
      <c r="H3" s="107">
        <v>45959.541747685187</v>
      </c>
      <c r="I3" s="103" t="str">
        <f>IFERROR(VLOOKUP(D3,DB!A:F,6,0),"")</f>
        <v>SCECO-Rental-Genset</v>
      </c>
      <c r="J3" s="102" t="str">
        <f>IFERROR(VLOOKUP(D3,DB!A:G,7,0),"")</f>
        <v>In progress</v>
      </c>
      <c r="K3" s="108"/>
      <c r="L3" s="109" t="str">
        <f>IFERROR(VLOOKUP(D3,DB!A:I,9,0),"")</f>
        <v>Latis</v>
      </c>
    </row>
    <row r="4" spans="1:16383" ht="31.5" customHeight="1">
      <c r="A4" s="104"/>
      <c r="B4" s="103" t="str">
        <f>IFERROR(VLOOKUP(D4,DB!A:K,11,0),"")</f>
        <v/>
      </c>
      <c r="C4" s="105"/>
      <c r="D4" s="170"/>
      <c r="E4" s="106"/>
      <c r="F4" s="107"/>
      <c r="G4" s="77">
        <f ca="1">IFERROR(NOW()-F4,"-")</f>
        <v>45959.803106250001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45959.803106250001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45959.803106250001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45959.803106250001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45959.803106250001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45959.803106250001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45959.803106250001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45959.803106250001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45959.803106250001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45959.803106250001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45959.803106250001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45959.803106250001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45959.803106250001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45959.803106250001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45959.803106250001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45959.803106250001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45959.803106250001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45959.803106250001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45959.803106250001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45959.803106250001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45959.803106250001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45959.803106250001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45959.803106250001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45959.803106250001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45959.803106250001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45959.803106250001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45959.803106250001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45959.803106250001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45959.803106250001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45959.803106250001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45959.803106250001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45959.803106250001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45959.803106250001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45959.803106250001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45959.803106250001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45959.803106250001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45959.803106250001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45959.803106250001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45959.803106250001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45959.803106250001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45959.803106250001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45959.803106250001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45959.803106250001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45959.803106250001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45959.803106250001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45959.803106250001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45959.803106250001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45959.803106250001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45959.803106250001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45959.803106250001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45959.803106250001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45959.803106250001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45959.803106250001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45959.803106250001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45959.803106250001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45959.803106250001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45959.803106250001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45959.803106250001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45959.803106250001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45959.803106250001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45959.803106250001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45959.803106250001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45959.803106250001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45959.803106250001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45959.803106250001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45959.803106250001</v>
      </c>
      <c r="H69" s="107"/>
      <c r="I69" s="103" t="str">
        <f>IFERROR(VLOOKUP(D69,DB!A:F,6,0),"")</f>
        <v/>
      </c>
      <c r="J69" s="102" t="str">
        <f>IFERROR(VLOOKUP(D69,DB!A:G,7,0),"")</f>
        <v/>
      </c>
      <c r="K69" s="108"/>
      <c r="L69" s="109" t="str">
        <f>IFERROR(VLOOKUP(D69,DB!A:I,9,0),"")</f>
        <v/>
      </c>
    </row>
  </sheetData>
  <dataValidations count="2">
    <dataValidation allowBlank="1" showInputMessage="1" showErrorMessage="1" sqref="E1" xr:uid="{380493DB-286A-4683-AF55-C78F04945A49}"/>
    <dataValidation type="list" allowBlank="1" showInputMessage="1" showErrorMessage="1" sqref="E2:E6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2025-10-29T16:17:15Z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