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93" documentId="120_S{2AC9BD13-BADA-5192-A53E-5A8FF88502F6}" xr6:coauthVersionLast="47" xr6:coauthVersionMax="47" xr10:uidLastSave="{B1B1EFEF-059A-4154-837A-45E97ED0600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<sst xmlns="http://schemas.openxmlformats.org/spreadsheetml/2006/main" count="180281" uniqueCount="39125">
  <si>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</si>
  <si>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</si>
  <si>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</si>
  <si>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</si>
  <si>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</si>
  <si>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</si>
  <si>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</si>
  <si>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</si>
  <si>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</si>
  <si>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</si>
  <si>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</si>
  <si>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</si>
  <si>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</si>
  <si>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</si>
  <si>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</si>
  <si>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</si>
  <si>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</si>
  <si>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</si>
  <si>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</si>
  <si>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</si>
  <si>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</si>
  <si>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</si>
  <si>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</si>
  <si>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</si>
  <si>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</si>
  <si>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</si>
  <si>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</si>
  <si>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</si>
  <si>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</si>
  <si>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</si>
  <si>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</si>
  <si>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</si>
  <si>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</si>
  <si>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</si>
  <si>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</si>
  <si>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</si>
  <si>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</si>
  <si>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</si>
  <si>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</si>
  <si>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</si>
  <si>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</si>
  <si>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</si>
  <si>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</si>
  <si>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</si>
  <si>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</si>
  <si>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</si>
  <si>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</si>
  <si>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</si>
  <si>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</si>
  <si>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</si>
  <si>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</si>
  <si>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</si>
  <si>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</si>
  <si>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</si>
  <si>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</si>
  <si>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</si>
  <si>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</si>
  <si>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</si>
  <si>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</si>
  <si>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</si>
  <si>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</si>
  <si>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</si>
  <si>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</si>
  <si>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</si>
  <si>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</si>
  <si>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</si>
  <si>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</si>
  <si>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</si>
  <si>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</si>
  <si>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</si>
  <si>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</si>
  <si>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</si>
  <si>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</si>
  <si>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</si>
  <si>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</si>
  <si>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</si>
  <si>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</si>
  <si>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</si>
  <si>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</si>
  <si>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</si>
  <si>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</si>
  <si>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</si>
  <si>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</si>
  <si>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</si>
  <si>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</si>
  <si>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</si>
  <si>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</si>
  <si>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</si>
  <si>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</si>
  <si>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</si>
  <si>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</si>
  <si>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</si>
  <si>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</si>
  <si>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</si>
  <si>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</si>
  <si>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</si>
  <si>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</si>
  <si>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</si>
  <si>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</si>
  <si>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</si>
  <si>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</si>
  <si>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</si>
  <si>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</si>
  <si>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</si>
  <si>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</si>
  <si>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</si>
  <si>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</si>
  <si>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</si>
  <si>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</si>
  <si>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</si>
  <si>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</si>
  <si>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</si>
  <si>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</si>
  <si>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</si>
  <si>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</si>
  <si>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</si>
  <si>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</si>
  <si>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</si>
  <si>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</si>
  <si>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</si>
  <si>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</si>
  <si>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</si>
  <si>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</si>
  <si>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</si>
  <si>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</si>
  <si>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</si>
  <si>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</si>
  <si>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</si>
  <si>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</si>
  <si>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</si>
  <si>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</si>
  <si>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</si>
  <si>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</si>
  <si>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</si>
  <si>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</si>
  <si>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</si>
  <si>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</si>
  <si>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</si>
  <si>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</si>
  <si>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</si>
  <si>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</si>
  <si>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</si>
  <si>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</si>
  <si>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</si>
  <si>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</si>
  <si>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</si>
  <si>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</si>
  <si>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</si>
  <si>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</si>
  <si>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</si>
  <si>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</si>
  <si>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</si>
  <si>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</si>
  <si>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</si>
  <si>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</si>
  <si>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</si>
  <si>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</si>
  <si>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</si>
  <si>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</si>
  <si>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</si>
  <si>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</si>
  <si>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</si>
  <si>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</si>
  <si>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</si>
  <si>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</si>
  <si>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</si>
  <si>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</si>
  <si>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</si>
  <si>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</si>
  <si>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</si>
  <si>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</si>
  <si>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</si>
  <si>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</si>
  <si>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</si>
  <si>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</si>
  <si>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</si>
  <si>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</si>
  <si>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</si>
  <si>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</si>
  <si>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</si>
  <si>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</si>
  <si>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</si>
  <si>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</si>
  <si>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</si>
  <si>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</si>
  <si>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</si>
  <si>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</si>
  <si>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</si>
  <si>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</si>
  <si>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</si>
  <si>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</si>
  <si>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</si>
  <si>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</si>
  <si>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</si>
  <si>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</si>
  <si>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</si>
  <si>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</si>
  <si>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</si>
  <si>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</si>
  <si>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</si>
  <si>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</si>
  <si>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</si>
  <si>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</si>
  <si>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</si>
  <si>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</si>
  <si>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</si>
  <si>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</si>
  <si>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</si>
  <si>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</si>
  <si>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</si>
  <si>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</si>
  <si>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</si>
  <si>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</si>
  <si>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</si>
  <si>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</si>
  <si>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</si>
  <si>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</si>
  <si>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</si>
  <si>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</si>
  <si>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</si>
  <si>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</si>
  <si>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</si>
  <si>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</si>
  <si>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</si>
  <si>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</si>
  <si>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</si>
  <si>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</si>
  <si>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</si>
  <si>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</si>
  <si>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</si>
  <si>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</si>
  <si>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</si>
  <si>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</si>
  <si>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</si>
  <si>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</si>
  <si>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</si>
  <si>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</si>
  <si>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</si>
  <si>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</si>
  <si>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</si>
  <si>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</si>
  <si>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</si>
  <si>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</si>
  <si>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</si>
  <si>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</si>
  <si>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</si>
  <si>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</si>
  <si>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</si>
  <si>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</si>
  <si>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</si>
  <si>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</si>
  <si>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</si>
  <si>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</si>
  <si>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</si>
  <si>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</si>
  <si>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</si>
  <si>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</si>
  <si>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</si>
  <si>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</si>
  <si>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</si>
  <si>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</si>
  <si>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</si>
  <si>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</si>
  <si>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</si>
  <si>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</si>
  <si>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</si>
  <si>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</si>
  <si>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</si>
  <si>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</si>
  <si>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</si>
  <si>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</si>
  <si>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</si>
  <si>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</si>
  <si>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</si>
  <si>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</si>
  <si>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</si>
  <si>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</si>
  <si>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</si>
  <si>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</si>
  <si>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</si>
  <si>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</si>
  <si>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</si>
  <si>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</si>
  <si>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</si>
  <si>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</si>
  <si>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</si>
  <si>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</si>
  <si>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</si>
  <si>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</si>
  <si>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</si>
  <si>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</si>
  <si>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</si>
  <si>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</si>
  <si>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</si>
  <si>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</si>
  <si>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</si>
  <si>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</si>
  <si>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</si>
  <si>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</si>
  <si>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</si>
  <si>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</si>
  <si>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</si>
  <si>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</si>
  <si>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</si>
  <si>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</si>
  <si>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</si>
  <si>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</si>
  <si>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</si>
  <si>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</si>
  <si>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</si>
  <si>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</si>
  <si>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</si>
  <si>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</si>
  <si>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</si>
  <si>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</si>
  <si>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</si>
  <si>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</si>
  <si>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</si>
  <si>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</si>
  <si>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</si>
  <si>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</si>
  <si>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</si>
  <si>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</si>
  <si>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</si>
  <si>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</si>
  <si>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</si>
  <si>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</si>
  <si>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</si>
  <si>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</si>
  <si>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</si>
  <si>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</si>
  <si>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</si>
  <si>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</si>
  <si>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</si>
  <si>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</si>
  <si>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</si>
  <si>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</si>
  <si>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</si>
  <si>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</si>
  <si>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</si>
  <si>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</si>
  <si>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</si>
  <si>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</si>
  <si>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</si>
  <si>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</si>
  <si>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</si>
  <si>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</si>
  <si>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</si>
  <si>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</si>
  <si>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</si>
  <si>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</si>
  <si>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</si>
  <si>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</si>
  <si>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</si>
  <si>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</si>
  <si>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</si>
  <si>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</si>
  <si>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</si>
  <si>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</si>
  <si>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</si>
  <si>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</si>
  <si>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</si>
  <si>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</si>
  <si>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</si>
  <si>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</si>
  <si>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</si>
  <si>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</si>
  <si>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</si>
  <si>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</si>
  <si>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</si>
  <si>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</si>
  <si>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</si>
  <si>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</si>
  <si>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</si>
  <si>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</si>
  <si>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</si>
  <si>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</si>
  <si>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</si>
  <si>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</si>
  <si>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</si>
  <si>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</si>
  <si>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</si>
  <si>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</si>
  <si>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</si>
  <si>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</si>
  <si>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</si>
  <si>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</si>
  <si>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</si>
  <si>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</si>
  <si>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</si>
  <si>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</si>
  <si>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</si>
  <si>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</si>
  <si>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</si>
  <si>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</si>
  <si>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</si>
  <si>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</si>
  <si>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</si>
  <si>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</si>
  <si>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</si>
  <si>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</si>
  <si>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</si>
  <si>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</si>
  <si>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</si>
  <si>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</si>
  <si>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</si>
  <si>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</si>
  <si>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</si>
  <si>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</si>
  <si>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</si>
  <si>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</si>
  <si>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</si>
  <si>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</si>
  <si>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</si>
  <si>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</si>
  <si>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</si>
  <si>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</si>
  <si>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</si>
  <si>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</si>
  <si>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</si>
  <si>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</si>
  <si>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</si>
  <si>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</si>
  <si>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</si>
  <si>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</si>
  <si>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</si>
  <si>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</si>
  <si>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</si>
  <si>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</si>
  <si>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</si>
  <si>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</si>
  <si>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</si>
  <si>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</si>
  <si>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</si>
  <si>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</si>
  <si>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</si>
  <si>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</si>
  <si>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</si>
  <si>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</si>
  <si>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</si>
  <si>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</si>
  <si>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</si>
  <si>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</si>
  <si>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</si>
  <si>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</si>
  <si>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</si>
  <si>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</si>
  <si>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</si>
  <si>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</si>
  <si>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</si>
  <si>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</si>
  <si>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</si>
  <si>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</si>
  <si>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</si>
  <si>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</si>
  <si>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</si>
  <si>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</si>
  <si>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</si>
  <si>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</si>
  <si>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</si>
  <si>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</si>
  <si>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</si>
  <si>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</si>
  <si>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</si>
  <si>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</si>
  <si>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</si>
  <si>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</si>
  <si>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</si>
  <si>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</si>
  <si>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</si>
  <si>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</si>
  <si>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</si>
  <si>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</si>
  <si>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</si>
  <si>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</si>
  <si>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</si>
  <si>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</si>
  <si>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</si>
  <si>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</si>
  <si>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</si>
  <si>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</si>
  <si>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</si>
  <si>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</si>
  <si>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</si>
  <si>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</si>
  <si>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</si>
  <si>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</si>
  <si>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</si>
  <si>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</si>
  <si>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</si>
  <si>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</si>
  <si>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</si>
  <si>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</si>
  <si>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</si>
  <si>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</si>
  <si>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</si>
  <si>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</si>
  <si>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</si>
  <si>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</si>
  <si>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</si>
  <si>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</si>
  <si>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</si>
  <si>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</si>
  <si>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</si>
  <si>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</si>
  <si>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</si>
  <si>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</si>
  <si>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</si>
  <si>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</si>
  <si>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</si>
  <si>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</si>
  <si>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</si>
  <si>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</si>
  <si>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</si>
  <si>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</si>
  <si>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</si>
  <si>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</si>
  <si>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</si>
  <si>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</si>
  <si>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</si>
  <si>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</si>
  <si>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</si>
  <si>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</si>
  <si>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</si>
  <si>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</si>
  <si>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</si>
  <si>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</si>
  <si>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</si>
  <si>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</si>
  <si>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</si>
  <si>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</si>
  <si>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</si>
  <si>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</si>
  <si>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</si>
  <si>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</si>
  <si>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</si>
  <si>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</si>
  <si>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</si>
  <si>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</si>
  <si>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</si>
  <si>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</si>
  <si>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</si>
  <si>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</si>
  <si>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</si>
  <si>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</si>
  <si>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</si>
  <si>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</si>
  <si>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</si>
  <si>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</si>
  <si>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</si>
  <si>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</si>
  <si>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</si>
  <si>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</si>
  <si>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</si>
  <si>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</si>
  <si>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</si>
  <si>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</si>
  <si>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</si>
  <si>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</si>
  <si>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</si>
  <si>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</si>
  <si>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</si>
  <si>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</si>
  <si>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</si>
  <si>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</si>
  <si>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</si>
  <si>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</si>
  <si>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</si>
  <si>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</si>
  <si>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</si>
  <si>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</si>
  <si>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</si>
  <si>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</si>
  <si>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</si>
  <si>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</si>
  <si>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</si>
  <si>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</si>
  <si>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</si>
  <si>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</si>
  <si>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</si>
  <si>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</si>
  <si>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</si>
  <si>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</si>
  <si>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</si>
  <si>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</si>
  <si>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</si>
  <si>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</si>
  <si>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</si>
  <si>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</si>
  <si>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</si>
  <si>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</si>
  <si>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</si>
  <si>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</si>
  <si>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</si>
  <si>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</si>
  <si>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</si>
  <si>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</si>
  <si>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</si>
  <si>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</si>
  <si>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</si>
  <si>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</si>
  <si>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</si>
  <si>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</si>
  <si>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</si>
  <si>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</si>
  <si>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</si>
  <si>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</si>
  <si>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</si>
  <si>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</si>
  <si>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</si>
  <si>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</si>
  <si>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</si>
  <si>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</si>
  <si>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</si>
  <si>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</si>
  <si>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</si>
  <si>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</si>
  <si>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</si>
  <si>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</si>
  <si>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</si>
  <si>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</si>
  <si>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</si>
  <si>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</si>
  <si>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</si>
  <si>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</si>
  <si>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</si>
  <si>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</si>
  <si>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</si>
  <si>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</si>
  <si>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</si>
  <si>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</si>
  <si>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</si>
  <si>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</si>
  <si>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</si>
  <si>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</si>
  <si>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</si>
  <si>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</si>
  <si>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</si>
  <si>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</si>
  <si>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</si>
  <si>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</si>
  <si>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</si>
  <si>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</si>
  <si>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</si>
  <si>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</si>
  <si>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</si>
  <si>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</si>
  <si>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</si>
  <si>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</si>
  <si>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</si>
  <si>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</si>
  <si>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</si>
  <si>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</si>
  <si>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</si>
  <si>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</si>
  <si>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</si>
  <si>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</si>
  <si>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</si>
  <si>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</si>
  <si>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</si>
  <si>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</si>
  <si>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</si>
  <si>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</si>
  <si>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</si>
  <si>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</si>
  <si>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</si>
  <si>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</si>
  <si>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</si>
  <si>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</si>
  <si>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</si>
  <si>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</si>
  <si>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</si>
  <si>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</si>
  <si>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</si>
  <si>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</si>
  <si>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</si>
  <si>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</si>
  <si>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</si>
  <si>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</si>
  <si>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</si>
  <si>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</si>
  <si>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</si>
  <si>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</si>
  <si>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</si>
  <si>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</si>
  <si>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</si>
  <si>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</si>
  <si>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</si>
  <si>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</si>
  <si>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</si>
  <si>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</si>
  <si>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</si>
  <si>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</si>
  <si>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</si>
  <si>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</si>
  <si>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</si>
  <si>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</si>
  <si>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</si>
  <si>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</si>
  <si>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</si>
  <si>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</si>
  <si>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</si>
  <si>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</si>
  <si>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</si>
  <si>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</si>
  <si>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</si>
  <si>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</si>
  <si>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</si>
  <si>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</si>
  <si>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</si>
  <si>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</si>
  <si>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</si>
  <si>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</si>
  <si>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</si>
  <si>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</si>
  <si>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</si>
  <si>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</si>
  <si>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</si>
  <si>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</si>
  <si>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</si>
  <si>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</si>
  <si>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</si>
  <si>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</si>
  <si>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</si>
  <si>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</si>
  <si>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</si>
  <si>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</si>
  <si>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</si>
  <si>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</si>
  <si>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</si>
  <si>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</si>
  <si>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</si>
  <si>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</si>
  <si>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</si>
  <si>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</si>
  <si>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</si>
  <si>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</si>
  <si>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</si>
  <si>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</si>
  <si>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</si>
  <si>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</si>
  <si>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</si>
  <si>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</si>
  <si>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</si>
  <si>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</si>
  <si>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</si>
  <si>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</si>
  <si>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</si>
  <si>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</si>
  <si>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</si>
  <si>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</si>
  <si>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</si>
  <si>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</si>
  <si>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</si>
  <si>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</si>
  <si>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</si>
  <si>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</si>
  <si>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</si>
  <si>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</si>
  <si>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</si>
  <si>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</si>
  <si>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</si>
  <si>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</si>
  <si>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</si>
  <si>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</si>
  <si>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</si>
  <si>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</si>
  <si>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</si>
  <si>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</si>
  <si>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</si>
  <si>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</si>
  <si>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</si>
  <si>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</si>
  <si>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</si>
  <si>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</si>
  <si>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</si>
  <si>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</si>
  <si>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</si>
  <si>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</si>
  <si>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</si>
  <si>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</si>
  <si>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</si>
  <si>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</si>
  <si>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</si>
  <si>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</si>
  <si>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</si>
  <si>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</si>
  <si>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</si>
  <si>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</si>
  <si>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</si>
  <si>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</si>
  <si>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</si>
  <si>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</si>
  <si>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</si>
  <si>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</si>
  <si>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</si>
  <si>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</si>
  <si>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</si>
  <si>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</si>
  <si>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</si>
  <si>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</si>
  <si>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</si>
  <si>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</si>
  <si>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</si>
  <si>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</si>
  <si>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</si>
  <si>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</si>
  <si>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</si>
  <si>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</si>
  <si>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</si>
  <si>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</si>
  <si>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</si>
  <si>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</si>
  <si>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</si>
  <si>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</si>
  <si>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</si>
  <si>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</si>
  <si>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</si>
  <si>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</si>
  <si>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</si>
  <si>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</si>
  <si>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</si>
  <si>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</si>
  <si>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</si>
  <si>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</si>
  <si>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</si>
  <si>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</si>
  <si>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</si>
  <si>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</si>
  <si>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</si>
  <si>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</si>
  <si>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</si>
  <si>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</si>
  <si>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</si>
  <si>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</si>
  <si>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</si>
  <si>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</si>
  <si>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</si>
  <si>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</si>
  <si>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</si>
  <si>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</si>
  <si>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</si>
  <si>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</si>
  <si>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</si>
  <si>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</si>
  <si>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</si>
  <si>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</si>
  <si>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</si>
  <si>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</si>
  <si>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</si>
  <si>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</si>
  <si>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</si>
  <si>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</si>
  <si>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</si>
  <si>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</si>
  <si>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</si>
  <si>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</si>
  <si>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</si>
  <si>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</si>
  <si>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</si>
  <si>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</si>
  <si>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</si>
  <si>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</si>
  <si>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</si>
  <si>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</si>
  <si>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</si>
  <si>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</si>
  <si>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</si>
  <si>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</si>
  <si>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</si>
  <si>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</si>
  <si>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</si>
  <si>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</si>
  <si>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</si>
  <si>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</si>
  <si>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</si>
  <si>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</si>
  <si>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</si>
  <si>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</si>
  <si>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</si>
  <si>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</si>
  <si>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</si>
  <si>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</si>
  <si>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</si>
  <si>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</si>
  <si>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</si>
  <si>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</si>
  <si>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</si>
  <si>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</si>
  <si>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</si>
  <si>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</si>
  <si>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</si>
  <si>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</si>
  <si>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</si>
  <si>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</si>
  <si>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</si>
  <si>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</si>
  <si>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</si>
  <si>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</si>
  <si>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</si>
  <si>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</si>
  <si>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</si>
  <si>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</si>
  <si>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</si>
  <si>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</si>
  <si>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</si>
  <si>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</si>
  <si>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</si>
  <si>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</si>
  <si>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</si>
  <si>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</si>
  <si>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</si>
  <si>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</si>
  <si>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</si>
  <si>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</si>
  <si>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</si>
  <si>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</si>
  <si>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</si>
  <si>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</si>
  <si>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</si>
  <si>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</si>
  <si>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</si>
  <si>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</si>
  <si>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</si>
  <si>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</si>
  <si>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</si>
  <si>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</si>
  <si>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</si>
  <si>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</si>
  <si>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</si>
  <si>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</si>
  <si>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</si>
  <si>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</si>
  <si>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</si>
  <si>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</si>
  <si>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</si>
  <si>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</si>
  <si>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</si>
  <si>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</si>
  <si>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</si>
  <si>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</si>
  <si>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</si>
  <si>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</si>
  <si>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</si>
  <si>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</si>
  <si>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</si>
  <si>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</si>
  <si>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</si>
  <si>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</si>
  <si>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</si>
  <si>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</si>
  <si>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</si>
  <si>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</si>
  <si>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</si>
  <si>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</si>
  <si>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</si>
  <si>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</si>
  <si>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</si>
  <si>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</si>
  <si>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</si>
  <si>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</si>
  <si>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</si>
  <si>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</si>
  <si>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</si>
  <si>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</si>
  <si>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</si>
  <si>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</si>
  <si>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</si>
  <si>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</si>
  <si>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</si>
  <si>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</si>
  <si>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</si>
  <si>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</si>
  <si>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</si>
  <si>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</si>
  <si>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</si>
  <si>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</si>
  <si>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</si>
  <si>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</si>
  <si>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</si>
  <si>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</si>
  <si>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</si>
  <si>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</si>
  <si>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</si>
  <si>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</si>
  <si>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</si>
  <si>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</si>
  <si>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</si>
  <si>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</si>
  <si>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</si>
  <si>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</si>
  <si>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</si>
  <si>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</si>
  <si>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</si>
  <si>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</si>
  <si>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</si>
  <si>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</si>
  <si>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</si>
  <si>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</si>
  <si>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</si>
  <si>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</si>
  <si>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</si>
  <si>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</si>
  <si>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</si>
  <si>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</si>
  <si>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</si>
  <si>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</si>
  <si>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</si>
  <si>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</si>
  <si>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</si>
  <si>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</si>
  <si>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</si>
  <si>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</si>
  <si>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</si>
  <si>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</si>
  <si>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</si>
  <si>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</si>
  <si>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</si>
  <si>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</si>
  <si>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</si>
  <si>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</si>
  <si>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</si>
  <si>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</si>
  <si>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</si>
  <si>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</si>
  <si>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</si>
  <si>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</si>
  <si>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</si>
  <si>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</si>
  <si>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</si>
  <si>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</si>
  <si>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</si>
  <si>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</si>
  <si>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</si>
  <si>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</si>
  <si>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</si>
  <si>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</si>
  <si>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</si>
  <si>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</si>
  <si>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</si>
  <si>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</si>
  <si>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</si>
  <si>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</si>
  <si>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</si>
  <si>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</si>
  <si>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</si>
  <si>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</si>
  <si>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</si>
  <si>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</si>
  <si>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</si>
  <si>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</si>
  <si>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</si>
  <si>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</si>
  <si>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</si>
  <si>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</si>
  <si>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</si>
  <si>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</si>
  <si>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</si>
  <si>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</si>
  <si>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</si>
  <si>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</si>
  <si>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</si>
  <si>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</si>
  <si>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</si>
  <si>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</si>
  <si>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</si>
  <si>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</si>
  <si>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</si>
  <si>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</si>
  <si>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</si>
  <si>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</si>
  <si>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</si>
  <si>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</si>
  <si>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</si>
  <si>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</si>
  <si>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</si>
  <si>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</si>
  <si>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</si>
  <si>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</si>
  <si>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</si>
  <si>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</si>
  <si>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</si>
  <si>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</si>
  <si>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</si>
  <si>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</si>
  <si>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</si>
  <si>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</si>
  <si>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</si>
  <si>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</si>
  <si>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</si>
  <si>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</si>
  <si>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</si>
  <si>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</si>
  <si>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</si>
  <si>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</si>
  <si>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</si>
  <si>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</si>
  <si>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</si>
  <si>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</si>
  <si>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</si>
  <si>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</si>
  <si>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</si>
  <si>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</si>
  <si>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</si>
  <si>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</si>
  <si>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</si>
  <si>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</si>
  <si>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</si>
  <si>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</si>
  <si>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</si>
  <si>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</si>
  <si>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</si>
  <si>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</si>
  <si>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</si>
  <si>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</si>
  <si>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</si>
  <si>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</si>
  <si>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</si>
  <si>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</si>
  <si>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</si>
  <si>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</si>
  <si>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</si>
  <si>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</si>
  <si>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</si>
  <si>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</si>
  <si>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</si>
  <si>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</si>
  <si>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</si>
  <si>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</si>
  <si>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</si>
  <si>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</si>
  <si>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</si>
  <si>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</si>
  <si>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</si>
  <si>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</si>
  <si>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</si>
  <si>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</si>
  <si>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</si>
  <si>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</si>
  <si>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</si>
  <si>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</si>
  <si>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</si>
  <si>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</si>
  <si>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</si>
  <si>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</si>
  <si>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</si>
  <si>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</si>
  <si>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</si>
  <si>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</si>
  <si>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</si>
  <si>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</si>
  <si>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</si>
  <si>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</si>
  <si>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</si>
  <si>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</si>
  <si>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</si>
  <si>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</si>
  <si>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</si>
  <si>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</si>
  <si>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</si>
  <si>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</si>
  <si>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</si>
  <si>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</si>
  <si>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</si>
  <si>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</si>
  <si>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</si>
  <si>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</si>
  <si>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</si>
  <si>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</si>
  <si>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</si>
  <si>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</si>
  <si>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</si>
  <si>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</si>
  <si>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</si>
  <si>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</si>
  <si>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</si>
  <si>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</si>
  <si>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</si>
  <si>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</si>
  <si>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</si>
  <si>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</si>
  <si>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</si>
  <si>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</si>
  <si>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</si>
  <si>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</si>
  <si>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</si>
  <si>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</si>
  <si>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</si>
  <si>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</si>
  <si>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</si>
  <si>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</si>
  <si>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</si>
  <si>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</si>
  <si>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</si>
  <si>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</si>
  <si>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</si>
  <si>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</si>
  <si>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</si>
  <si>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</si>
  <si>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</si>
  <si>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</si>
  <si>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</si>
  <si>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</si>
  <si>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</si>
  <si>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</si>
  <si>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</si>
  <si>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</si>
  <si>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</si>
  <si>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</si>
  <si>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</si>
  <si>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</si>
  <si>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</si>
  <si>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</si>
  <si>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</si>
  <si>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</si>
  <si>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</si>
  <si>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</si>
  <si>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</si>
  <si>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</si>
  <si>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</si>
  <si>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</si>
  <si>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</si>
  <si>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</si>
  <si>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</si>
  <si>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</si>
  <si>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</si>
  <si>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</si>
  <si>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</si>
  <si>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</si>
  <si>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</si>
  <si>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</si>
  <si>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</si>
  <si>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</si>
  <si>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</si>
  <si>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</si>
  <si>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</si>
  <si>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</si>
  <si>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</si>
  <si>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</si>
  <si>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</si>
  <si>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</si>
  <si>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</si>
  <si>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</si>
  <si>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</si>
  <si>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</si>
  <si>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</si>
  <si>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</si>
  <si>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</si>
  <si>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</si>
  <si>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</si>
  <si>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</si>
  <si>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</si>
  <si>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</si>
  <si>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</si>
  <si>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</si>
  <si>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</si>
  <si>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</si>
  <si>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</si>
  <si>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</si>
  <si>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</si>
  <si>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</si>
  <si>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</si>
  <si>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</si>
  <si>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</si>
  <si>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</si>
  <si>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</si>
  <si>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</si>
  <si>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</si>
  <si>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</si>
  <si>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</si>
  <si>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</si>
  <si>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</si>
  <si>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</si>
  <si>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</si>
  <si>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</si>
  <si>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</si>
  <si>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</si>
  <si>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</si>
  <si>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</si>
  <si>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</si>
  <si>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</si>
  <si>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</si>
  <si>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</si>
  <si>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</si>
  <si>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</si>
  <si>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</si>
  <si>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</si>
  <si>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</si>
  <si>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</si>
  <si>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</si>
  <si>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</si>
  <si>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</si>
  <si>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</si>
  <si>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</si>
  <si>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</si>
  <si>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</si>
  <si>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</si>
  <si>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</si>
  <si>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</si>
  <si>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</si>
  <si>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</si>
  <si>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</si>
  <si>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</si>
  <si>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</si>
  <si>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</si>
  <si>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</si>
  <si>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</si>
  <si>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</si>
  <si>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</si>
  <si>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</si>
  <si>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</si>
  <si>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</si>
  <si>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</si>
  <si>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</si>
  <si>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</si>
  <si>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</si>
  <si>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</si>
  <si>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</si>
  <si>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</si>
  <si>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</si>
  <si>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</si>
  <si>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</si>
  <si>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</si>
  <si>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</si>
  <si>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</si>
  <si>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</si>
  <si>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</si>
  <si>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</si>
  <si>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</si>
  <si>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</si>
  <si>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</si>
  <si>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</si>
  <si>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</si>
  <si>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</si>
  <si>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</si>
  <si>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</si>
  <si>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</si>
  <si>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</si>
  <si>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</si>
  <si>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</si>
  <si>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</si>
  <si>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</si>
  <si>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</si>
  <si>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</si>
  <si>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</si>
  <si>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</si>
  <si>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</si>
  <si>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</si>
  <si>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</si>
  <si>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</si>
  <si>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</si>
  <si>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</si>
  <si>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</si>
  <si>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</si>
  <si>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</si>
  <si>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</si>
  <si>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</si>
  <si>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</si>
  <si>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</si>
  <si>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</si>
  <si>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</si>
  <si>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</si>
  <si>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</si>
  <si>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</si>
  <si>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</si>
  <si>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</si>
  <si>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</si>
  <si>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</si>
  <si>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</si>
  <si>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</si>
  <si>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</si>
  <si>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</si>
  <si>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</si>
  <si>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</si>
  <si>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</si>
  <si>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</si>
  <si>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</si>
  <si>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</si>
  <si>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</si>
  <si>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</si>
  <si>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</si>
  <si>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</si>
  <si>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</si>
  <si>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</si>
  <si>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</si>
  <si>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</si>
  <si>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</si>
  <si>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</si>
  <si>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</si>
  <si>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</si>
  <si>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</si>
  <si>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</si>
  <si>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</si>
  <si>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</si>
  <si>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</si>
  <si>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</si>
  <si>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</si>
  <si>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</si>
  <si>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</si>
  <si>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</si>
  <si>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</si>
  <si>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</si>
  <si>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</si>
  <si>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</si>
  <si>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</si>
  <si>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</si>
  <si>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</si>
  <si>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</si>
  <si>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</si>
  <si>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</si>
  <si>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</si>
  <si>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</si>
  <si>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</si>
  <si>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</si>
  <si>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</si>
  <si>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</si>
  <si>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</si>
  <si>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</si>
  <si>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</si>
  <si>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</si>
  <si>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</si>
  <si>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</si>
  <si>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</si>
  <si>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</si>
  <si>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</si>
  <si>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</si>
  <si>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</si>
  <si>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</si>
  <si>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</si>
  <si>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</si>
  <si>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</si>
  <si>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</si>
  <si>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</si>
  <si>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</si>
  <si>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</si>
  <si>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</si>
  <si>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</si>
  <si>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</si>
  <si>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</si>
  <si>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</si>
  <si>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</si>
  <si>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</si>
  <si>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</si>
  <si>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</si>
  <si>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</si>
  <si>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</si>
  <si>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</si>
  <si>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</si>
  <si>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</si>
  <si>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</si>
  <si>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</si>
  <si>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</si>
  <si>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</si>
  <si>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</si>
  <si>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</si>
  <si>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</si>
  <si>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</si>
  <si>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</si>
  <si>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</si>
  <si>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</si>
  <si>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</si>
  <si>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</si>
  <si>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</si>
  <si>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</si>
  <si>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</si>
  <si>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</si>
  <si>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</si>
  <si>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</si>
  <si>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</si>
  <si>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</si>
  <si>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</si>
  <si>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</si>
  <si>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</si>
  <si>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</si>
  <si>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</si>
  <si>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</si>
  <si>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</si>
  <si>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</si>
  <si>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</si>
  <si>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</si>
  <si>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</si>
  <si>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</si>
  <si>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</si>
  <si>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</si>
  <si>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</si>
  <si>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</si>
  <si>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</si>
  <si>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</si>
  <si>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</si>
  <si>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</si>
  <si>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</si>
  <si>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</si>
  <si>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</si>
  <si>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</si>
  <si>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</si>
  <si>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</si>
  <si>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</si>
  <si>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</si>
  <si>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</si>
  <si>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</si>
  <si>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</si>
  <si>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</si>
  <si>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</si>
  <si>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</si>
  <si>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</si>
  <si>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</si>
  <si>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</si>
  <si>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</si>
  <si>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</si>
  <si>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</si>
  <si>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</si>
  <si>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</si>
  <si>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</si>
  <si>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</si>
  <si>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</si>
  <si>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</si>
  <si>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</si>
  <si>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</si>
  <si>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</si>
  <si>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</si>
  <si>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</si>
  <si>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</si>
  <si>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</si>
  <si>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</si>
  <si>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</si>
  <si>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</si>
  <si>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</si>
  <si>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</si>
  <si>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</si>
  <si>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</si>
  <si>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</si>
  <si>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</si>
  <si>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</si>
  <si>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</si>
  <si>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</si>
  <si>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</si>
  <si>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</si>
  <si>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</si>
  <si>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</si>
  <si>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</si>
  <si>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</si>
  <si>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</si>
  <si>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</si>
  <si>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</si>
  <si>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</si>
  <si>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</si>
  <si>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</si>
  <si>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</si>
  <si>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</si>
  <si>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</si>
  <si>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</si>
  <si>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</si>
  <si>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</si>
  <si>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</si>
  <si>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</si>
  <si>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</si>
  <si>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</si>
  <si>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</si>
  <si>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</si>
  <si>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</si>
  <si>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</si>
  <si>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</si>
  <si>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</si>
  <si>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</si>
  <si>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</si>
  <si>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</si>
  <si>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</si>
  <si>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</si>
  <si>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</si>
  <si>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</si>
  <si>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</si>
  <si>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</si>
  <si>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</si>
  <si>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</si>
  <si>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</si>
  <si>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</si>
  <si>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</si>
  <si>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</si>
  <si>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</si>
  <si>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</si>
  <si>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</si>
  <si>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</si>
  <si>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</si>
  <si>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</si>
  <si>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</si>
  <si>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</si>
  <si>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</si>
  <si>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</si>
  <si>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</si>
  <si>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</si>
  <si>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</si>
  <si>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</si>
  <si>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</si>
  <si>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</si>
  <si>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</si>
  <si>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</si>
  <si>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</si>
  <si>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</si>
  <si>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</si>
  <si>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</si>
  <si>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</si>
  <si>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</si>
  <si>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</si>
  <si>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</si>
  <si>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</si>
  <si>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</si>
  <si>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</si>
  <si>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</si>
  <si>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</si>
  <si>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</si>
  <si>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</si>
  <si>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</si>
  <si>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</si>
  <si>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</si>
  <si>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</si>
  <si>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</si>
  <si>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</si>
  <si>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</si>
  <si>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</si>
  <si>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</si>
  <si>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</si>
  <si>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</si>
  <si>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</si>
  <si>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</si>
  <si>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</si>
  <si>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</si>
  <si>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</si>
  <si>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</si>
  <si>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</si>
  <si>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</si>
  <si>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</si>
  <si>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</si>
  <si>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</si>
  <si>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</si>
  <si>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</si>
  <si>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</si>
  <si>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</si>
  <si>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</si>
  <si>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</si>
  <si>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</si>
  <si>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</si>
  <si>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</si>
  <si>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</si>
  <si>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</si>
  <si>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</si>
  <si>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</si>
  <si>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</si>
  <si>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</si>
  <si>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</si>
  <si>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</si>
  <si>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</si>
  <si>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</si>
  <si>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</si>
  <si>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</si>
  <si>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</si>
  <si>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</si>
  <si>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</si>
  <si>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</si>
  <si>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</si>
  <si>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</si>
  <si>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</si>
  <si>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</si>
  <si>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</si>
  <si>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</si>
  <si>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</si>
  <si>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</si>
  <si>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</si>
  <si>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</si>
  <si>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</si>
  <si>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</si>
  <si>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</si>
  <si>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</si>
  <si>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</si>
  <si>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</si>
  <si>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</si>
  <si>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</si>
  <si>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</si>
  <si>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</si>
  <si>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</si>
  <si>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</si>
  <si>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</si>
  <si>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</si>
  <si>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</si>
  <si>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</si>
  <si>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</si>
  <si>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</si>
  <si>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</si>
  <si>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</si>
  <si>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</si>
  <si>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</si>
  <si>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</si>
  <si>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</si>
  <si>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</si>
  <si>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</si>
  <si>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</si>
  <si>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</si>
  <si>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</si>
  <si>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</si>
  <si>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</si>
  <si>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</si>
  <si>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</si>
  <si>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</si>
  <si>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</si>
  <si>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</si>
  <si>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</si>
  <si>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</si>
  <si>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</si>
  <si>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</si>
  <si>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</si>
  <si>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</si>
  <si>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</si>
  <si>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</si>
  <si>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</si>
  <si>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</si>
  <si>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</si>
  <si>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</si>
  <si>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</si>
  <si>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</si>
  <si>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</si>
  <si>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</si>
  <si>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</si>
  <si>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</si>
  <si>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</si>
  <si>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</si>
  <si>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</si>
  <si>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</si>
  <si>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</si>
  <si>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</si>
  <si>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</si>
  <si>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</si>
  <si>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</si>
  <si>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</si>
  <si>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</si>
  <si>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</si>
  <si>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</si>
  <si>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</si>
  <si>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</si>
  <si>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</si>
  <si>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</si>
  <si>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</si>
  <si>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</si>
  <si>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</si>
  <si>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</si>
  <si>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</si>
  <si>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</si>
  <si>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</si>
  <si>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</si>
  <si>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</si>
  <si>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</si>
  <si>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</si>
  <si>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</si>
  <si>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</si>
  <si>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</si>
  <si>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</si>
  <si>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</si>
  <si>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</si>
  <si>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</si>
  <si>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</si>
  <si>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</si>
  <si>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</si>
  <si>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</si>
  <si>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</si>
  <si>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</si>
  <si>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</si>
  <si>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</si>
  <si>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</si>
  <si>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</si>
  <si>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</si>
  <si>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</si>
  <si>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</si>
  <si>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</si>
  <si>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</si>
  <si>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</si>
  <si>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</si>
  <si>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</si>
  <si>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</si>
  <si>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</si>
  <si>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</si>
  <si>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</si>
  <si>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</si>
  <si>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</si>
  <si>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</si>
  <si>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</si>
  <si>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</si>
  <si>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</si>
  <si>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</si>
  <si>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</si>
  <si>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</si>
  <si>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</si>
  <si>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</si>
  <si>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</si>
  <si>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</si>
  <si>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</si>
  <si>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</si>
  <si>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</si>
  <si>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</si>
  <si>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</si>
  <si>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</si>
  <si>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</si>
  <si>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</si>
  <si>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</si>
  <si>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</si>
  <si>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</si>
  <si>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</si>
  <si>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</si>
  <si>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</si>
  <si>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</si>
  <si>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</si>
  <si>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</si>
  <si>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</si>
  <si>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</si>
  <si>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</si>
  <si>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</si>
  <si>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</si>
  <si>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</si>
  <si>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</si>
  <si>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</si>
  <si>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</si>
  <si>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</si>
  <si>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</si>
  <si>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</si>
  <si>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</si>
  <si>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</si>
  <si>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</si>
  <si>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</si>
  <si>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</si>
  <si>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</si>
  <si>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</si>
  <si>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</si>
  <si>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</si>
  <si>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</si>
  <si>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</si>
  <si>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</si>
  <si>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</si>
  <si>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</si>
  <si>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</si>
  <si>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</si>
  <si>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</si>
  <si>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</si>
  <si>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</si>
  <si>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</si>
  <si>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</si>
  <si>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</si>
  <si>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</si>
  <si>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</si>
  <si>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</si>
  <si>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</si>
  <si>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</si>
  <si>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</si>
  <si>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</si>
  <si>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</si>
  <si>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</si>
  <si>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</si>
  <si>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</si>
  <si>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</si>
  <si>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</si>
  <si>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</si>
  <si>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</si>
  <si>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</si>
  <si>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</si>
  <si>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</si>
  <si>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</si>
  <si>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</si>
  <si>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</si>
  <si>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</si>
  <si>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</si>
  <si>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</si>
  <si>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</si>
  <si>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</si>
  <si>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</si>
  <si>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</si>
  <si>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</si>
  <si>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</si>
  <si>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</si>
  <si>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</si>
  <si>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</si>
  <si>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</si>
  <si>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</si>
  <si>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</si>
  <si>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</si>
  <si>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</si>
  <si>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</si>
  <si>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</si>
  <si>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</si>
  <si>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</si>
  <si>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</si>
  <si>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</si>
  <si>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</si>
  <si>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</si>
  <si>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</si>
  <si>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</si>
  <si>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</si>
  <si>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</si>
  <si>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</si>
  <si>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</si>
  <si>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</si>
  <si>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</si>
  <si>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</si>
  <si>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</si>
  <si>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</si>
  <si>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</si>
  <si>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</si>
  <si>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</si>
  <si>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</si>
  <si>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</si>
  <si>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</si>
  <si>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</si>
  <si>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</si>
  <si>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</si>
  <si>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</si>
  <si>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</si>
  <si>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</si>
  <si>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</si>
  <si>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</si>
  <si>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</si>
  <si>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</si>
  <si>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</si>
  <si>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</si>
  <si>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</si>
  <si>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</si>
  <si>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</si>
  <si>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</si>
  <si>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</si>
  <si>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</si>
  <si>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</si>
  <si>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</si>
  <si>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</si>
  <si>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</si>
  <si>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</si>
  <si>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</si>
  <si>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</si>
  <si>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</si>
  <si>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</si>
  <si>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</si>
  <si>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</si>
  <si>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</si>
  <si>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</si>
  <si>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</si>
  <si>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</si>
  <si>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</si>
  <si>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</si>
  <si>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</si>
  <si>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</si>
  <si>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</si>
  <si>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</si>
  <si>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</si>
  <si>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</si>
  <si>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</si>
  <si>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</si>
  <si>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</si>
  <si>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</si>
  <si>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</si>
  <si>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</si>
  <si>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</si>
  <si>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</si>
  <si>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</si>
  <si>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</si>
  <si>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</si>
  <si>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</si>
  <si>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</si>
  <si>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</si>
  <si>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</si>
  <si>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</si>
  <si>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</si>
  <si>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</si>
  <si>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</si>
  <si>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</si>
  <si>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</si>
  <si>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</si>
  <si>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</si>
  <si>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</si>
  <si>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</si>
  <si>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</si>
  <si>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</si>
  <si>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</si>
  <si>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</si>
  <si>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</si>
  <si>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</si>
  <si>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</si>
  <si>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</si>
  <si>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</si>
  <si>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</si>
  <si>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</si>
  <si>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</si>
  <si>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</si>
  <si>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</si>
  <si>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</si>
  <si>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</si>
  <si>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</si>
  <si>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</si>
  <si>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</si>
  <si>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</si>
  <si>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</si>
  <si>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</si>
  <si>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</si>
  <si>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</si>
  <si>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</si>
  <si>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</si>
  <si>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</si>
  <si>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</si>
  <si>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</si>
  <si>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</si>
  <si>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</si>
  <si>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</si>
  <si>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</si>
  <si>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</si>
  <si>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</si>
  <si>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</si>
  <si>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</si>
  <si>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</si>
  <si>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</si>
  <si>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</si>
  <si>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</si>
  <si>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</si>
  <si>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</si>
  <si>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</si>
  <si>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</si>
  <si>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</si>
  <si>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</si>
  <si>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</si>
  <si>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</si>
  <si>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</si>
  <si>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</si>
  <si>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</si>
  <si>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</si>
  <si>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</si>
  <si>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</si>
  <si>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</si>
  <si>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</si>
  <si>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</si>
  <si>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</si>
  <si>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</si>
  <si>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</si>
  <si>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</si>
  <si>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</si>
  <si>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</si>
  <si>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</si>
  <si>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</si>
  <si>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</si>
  <si>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</si>
  <si>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</si>
  <si>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</si>
  <si>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</si>
  <si>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</si>
  <si>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</si>
  <si>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</si>
  <si>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</si>
  <si>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</si>
  <si>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</si>
  <si>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</si>
  <si>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</si>
  <si>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</si>
  <si>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</si>
  <si>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</si>
  <si>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</si>
  <si>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</si>
  <si>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</si>
  <si>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</si>
  <si>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</si>
  <si>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</si>
  <si>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</si>
  <si>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</si>
  <si>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</si>
  <si>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</si>
  <si>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</si>
  <si>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</si>
  <si>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</si>
  <si>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</si>
  <si>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</si>
  <si>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</si>
  <si>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</si>
  <si>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</si>
  <si>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</si>
  <si>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</si>
  <si>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</si>
  <si>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</si>
  <si>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</si>
  <si>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</si>
  <si>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</si>
  <si>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</si>
  <si>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</si>
  <si>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</si>
  <si>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</si>
  <si>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</si>
  <si>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</si>
  <si>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</si>
  <si>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</si>
  <si>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</si>
  <si>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</si>
  <si>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</si>
  <si>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</si>
  <si>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</si>
  <si>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</si>
  <si>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</si>
  <si>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</si>
  <si>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</si>
  <si>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</si>
  <si>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</si>
  <si>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</si>
  <si>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</si>
  <si>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</si>
  <si>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</si>
  <si>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</si>
  <si>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</si>
  <si>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</si>
  <si>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</si>
  <si>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</si>
  <si>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</si>
  <si>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</si>
  <si>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</si>
  <si>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</si>
  <si>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</si>
  <si>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</si>
  <si>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</si>
  <si>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</si>
  <si>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</si>
  <si>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</si>
  <si>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</si>
  <si>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</si>
  <si>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</si>
  <si>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</si>
  <si>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</si>
  <si>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</si>
  <si>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</si>
  <si>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</si>
  <si>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</si>
  <si>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</si>
  <si>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</si>
  <si>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</si>
  <si>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</si>
  <si>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</si>
  <si>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</si>
  <si>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</si>
  <si>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</si>
  <si>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</si>
  <si>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</si>
  <si>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</si>
  <si>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</si>
  <si>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</si>
  <si>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</si>
  <si>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</si>
  <si>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</si>
  <si>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</si>
  <si>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</si>
  <si>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</si>
  <si>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</si>
  <si>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</si>
  <si>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</si>
  <si>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</si>
  <si>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</si>
  <si>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</si>
  <si>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</si>
  <si>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</si>
  <si>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</si>
  <si>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</si>
  <si>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</si>
  <si>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</si>
  <si>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</si>
  <si>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</si>
  <si>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</si>
  <si>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</si>
  <si>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</si>
  <si>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</si>
  <si>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</si>
  <si>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</si>
  <si>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</si>
  <si>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</si>
  <si>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</si>
  <si>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</si>
  <si>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</si>
  <si>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</si>
  <si>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</si>
  <si>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</si>
  <si>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</si>
  <si>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</si>
  <si>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</si>
  <si>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</si>
  <si>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</si>
  <si>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</si>
  <si>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</si>
  <si>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</si>
  <si>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</si>
  <si>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</si>
  <si>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</si>
  <si>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</si>
  <si>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</si>
  <si>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</si>
  <si>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</si>
  <si>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</si>
  <si>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</si>
  <si>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</si>
  <si>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</si>
  <si>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</si>
  <si>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</si>
  <si>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</si>
  <si>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</si>
  <si>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</si>
  <si>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</si>
  <si>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</si>
  <si>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</si>
  <si>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</si>
  <si>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</si>
  <si>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</si>
  <si>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</si>
  <si>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</si>
  <si>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</si>
  <si>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</si>
  <si>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</si>
  <si>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</si>
  <si>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</si>
  <si>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</si>
  <si>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</si>
  <si>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</si>
  <si>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</si>
  <si>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</si>
  <si>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</si>
  <si>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</si>
  <si>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</si>
  <si>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</si>
  <si>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</si>
  <si>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</si>
  <si>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</si>
  <si>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</si>
  <si>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</si>
  <si>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</si>
  <si>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</si>
  <si>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</si>
  <si>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</si>
  <si>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</si>
  <si>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</si>
  <si>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</si>
  <si>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</si>
  <si>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</si>
  <si>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</si>
  <si>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</si>
  <si>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</si>
  <si>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</si>
  <si>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</si>
  <si>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</si>
  <si>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</si>
  <si>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</si>
  <si>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</si>
  <si>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</si>
  <si>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</si>
  <si>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</si>
  <si>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</si>
  <si>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</si>
  <si>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</si>
  <si>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</si>
  <si>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</si>
  <si>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</si>
  <si>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</si>
  <si>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</si>
  <si>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</si>
  <si>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</si>
  <si>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</si>
  <si>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</si>
  <si>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</si>
  <si>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</si>
  <si>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</si>
  <si>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</si>
  <si>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</si>
  <si>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</si>
  <si>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</si>
  <si>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</si>
  <si>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</si>
  <si>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</si>
  <si>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</si>
  <si>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</si>
  <si>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</si>
  <si>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</si>
  <si>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</si>
  <si>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</si>
  <si>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</si>
  <si>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</si>
  <si>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</si>
  <si>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</si>
  <si>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</si>
  <si>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</si>
  <si>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</si>
  <si>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</si>
  <si>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</si>
  <si>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</si>
  <si>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</si>
  <si>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</si>
  <si>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</si>
  <si>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</si>
  <si>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</si>
  <si>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</si>
  <si>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</si>
  <si>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</si>
  <si>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</si>
  <si>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</si>
  <si>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</si>
  <si>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</si>
  <si>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</si>
  <si>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</si>
  <si>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</si>
  <si>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</si>
  <si>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</si>
  <si>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</si>
  <si>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</si>
  <si>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</si>
  <si>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</si>
  <si>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</si>
  <si>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</si>
  <si>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</si>
  <si>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</si>
  <si>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</si>
  <si>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</si>
  <si>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</si>
  <si>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</si>
  <si>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</si>
  <si>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</si>
  <si>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</si>
  <si>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</si>
  <si>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</si>
  <si>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</si>
  <si>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</si>
  <si>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</si>
  <si>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</si>
  <si>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</si>
  <si>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</si>
  <si>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</si>
  <si>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</si>
  <si>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</si>
  <si>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</si>
  <si>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</si>
  <si>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</si>
  <si>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</si>
  <si>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</si>
  <si>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</si>
  <si>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</si>
  <si>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</si>
  <si>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</si>
  <si>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</si>
  <si>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</si>
  <si>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</si>
  <si>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</si>
  <si>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</si>
  <si>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</si>
  <si>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</si>
  <si>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</si>
  <si>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</si>
  <si>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</si>
  <si>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</si>
  <si>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</si>
  <si>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</si>
  <si>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</si>
  <si>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</si>
  <si>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</si>
  <si>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</si>
  <si>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</si>
  <si>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</si>
  <si>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</si>
  <si>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</si>
  <si>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</si>
  <si>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</si>
  <si>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</si>
  <si>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</si>
  <si>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</si>
  <si>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</si>
  <si>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</si>
  <si>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</si>
  <si>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</si>
  <si>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</si>
  <si>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</si>
  <si>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</si>
  <si>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</si>
  <si>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</si>
  <si>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</si>
  <si>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</si>
  <si>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</si>
  <si>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</si>
  <si>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</si>
  <si>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</si>
  <si>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</si>
  <si>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</si>
  <si>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</si>
  <si>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</si>
  <si>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</si>
  <si>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</si>
  <si>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</si>
  <si>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</si>
  <si>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</si>
  <si>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</si>
  <si>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</si>
  <si>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</si>
  <si>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</si>
  <si>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</si>
  <si>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</si>
  <si>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</si>
  <si>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</si>
  <si>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</si>
  <si>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</si>
  <si>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</si>
  <si>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</si>
  <si>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</si>
  <si>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</si>
  <si>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</si>
  <si>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</si>
  <si>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</si>
  <si>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</si>
  <si>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</si>
  <si>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</si>
  <si>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</si>
  <si>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</si>
  <si>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</si>
  <si>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</si>
  <si>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</si>
  <si>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</si>
  <si>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</si>
  <si>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</si>
  <si>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</si>
  <si>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</si>
  <si>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</si>
  <si>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</si>
  <si>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</si>
  <si>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</si>
  <si>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</si>
  <si>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</si>
  <si>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</si>
  <si>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</si>
  <si>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</si>
  <si>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</si>
  <si>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</si>
  <si>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</si>
  <si>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</si>
  <si>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</si>
  <si>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</si>
  <si>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</si>
  <si>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</si>
  <si>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</si>
  <si>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</si>
  <si>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</si>
  <si>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</si>
  <si>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</si>
  <si>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</si>
  <si>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</si>
  <si>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</si>
  <si>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</si>
  <si>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</si>
  <si>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</si>
  <si>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</si>
  <si>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</si>
  <si>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</si>
  <si>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</si>
  <si>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</si>
  <si>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</si>
  <si>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</si>
  <si>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</si>
  <si>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</si>
  <si>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</si>
  <si>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</si>
  <si>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</si>
  <si>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</si>
  <si>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</si>
  <si>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</si>
  <si>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</si>
  <si>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</si>
  <si>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</si>
  <si>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</si>
  <si>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</si>
  <si>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</si>
  <si>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</si>
  <si>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</si>
  <si>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</si>
  <si>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</si>
  <si>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</si>
  <si>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</si>
  <si>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</si>
  <si>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</si>
  <si>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</si>
  <si>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</si>
  <si>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</si>
  <si>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</si>
  <si>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</si>
  <si>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</si>
  <si>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</si>
  <si>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</si>
  <si>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</si>
  <si>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</si>
  <si>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</si>
  <si>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</si>
  <si>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</si>
  <si>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</si>
  <si>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</si>
  <si>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</si>
  <si>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</si>
  <si>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</si>
  <si>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</si>
  <si>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</si>
  <si>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</si>
  <si>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</si>
  <si>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</si>
  <si>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</si>
  <si>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</si>
  <si>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</si>
  <si>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</si>
  <si>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</si>
  <si>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</si>
  <si>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</si>
  <si>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</si>
  <si>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</si>
  <si>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</si>
  <si>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</si>
  <si>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</si>
  <si>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</si>
  <si>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</si>
  <si>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</si>
  <si>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</si>
  <si>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</si>
  <si>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</si>
  <si>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</si>
  <si>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</si>
  <si>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</si>
  <si>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</si>
  <si>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</si>
  <si>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</si>
  <si>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</si>
  <si>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</si>
  <si>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</si>
  <si>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</si>
  <si>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</si>
  <si>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</si>
  <si>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</si>
  <si>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</si>
  <si>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</si>
  <si>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</si>
  <si>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</si>
  <si>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</si>
  <si>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</si>
  <si>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</si>
  <si>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</si>
  <si>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</si>
  <si>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</si>
  <si>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</si>
  <si>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</si>
  <si>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</si>
  <si>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</si>
  <si>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</si>
  <si>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</si>
  <si>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</si>
  <si>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</si>
  <si>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</si>
  <si>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</si>
  <si>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</si>
  <si>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</si>
  <si>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</si>
  <si>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</si>
  <si>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</si>
  <si>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</si>
  <si>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</si>
  <si>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</si>
  <si>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</si>
  <si>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</si>
  <si>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</si>
  <si>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</si>
  <si>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</si>
  <si>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</si>
  <si>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</si>
  <si>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</si>
  <si>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</si>
  <si>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</si>
  <si>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</si>
  <si>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</si>
  <si>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</si>
  <si>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</si>
  <si>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</si>
  <si>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</si>
  <si>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</si>
  <si>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</si>
  <si>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</si>
  <si>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</si>
  <si>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</si>
  <si>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</si>
  <si>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</si>
  <si>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</si>
  <si>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</si>
  <si>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</si>
  <si>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</si>
  <si>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</si>
  <si>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</si>
  <si>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</si>
  <si>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</si>
  <si>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</si>
  <si>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</si>
  <si>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</si>
  <si>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</si>
  <si>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</si>
  <si>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</si>
  <si>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</si>
  <si>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</si>
  <si>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</si>
  <si>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</si>
  <si>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</si>
  <si>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</si>
  <si>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</si>
  <si>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</si>
  <si>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</si>
  <si>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</si>
  <si>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</si>
  <si>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</si>
  <si>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</si>
  <si>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</si>
  <si>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</si>
  <si>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</si>
  <si>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</si>
  <si>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</si>
  <si>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</si>
  <si>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</si>
  <si>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</si>
  <si>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</si>
  <si>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</si>
  <si>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</si>
  <si>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</si>
  <si>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</si>
  <si>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</si>
  <si>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</si>
  <si>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</si>
  <si>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</si>
  <si>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</si>
  <si>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</si>
  <si>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</si>
  <si>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</si>
  <si>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</si>
  <si>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</si>
  <si>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</si>
  <si>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</si>
  <si>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</si>
  <si>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</si>
  <si>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</si>
  <si>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</si>
  <si>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</si>
  <si>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</si>
  <si>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</si>
  <si>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</si>
  <si>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</si>
  <si>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</si>
  <si>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</si>
  <si>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</si>
  <si>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</si>
  <si>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</si>
  <si>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</si>
  <si>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</si>
  <si>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</si>
  <si>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</si>
  <si>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</si>
  <si>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</si>
  <si>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</si>
  <si>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</si>
  <si>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</si>
  <si>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</si>
  <si>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</si>
  <si>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</si>
  <si>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</si>
  <si>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</si>
  <si>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</si>
  <si>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</si>
  <si>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</si>
  <si>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</si>
  <si>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</si>
  <si>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</si>
  <si>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</si>
  <si>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</si>
  <si>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</si>
  <si>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</si>
  <si>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</si>
  <si>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</si>
  <si>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</si>
  <si>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</si>
  <si>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</si>
  <si>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</si>
  <si>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</si>
  <si>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</si>
  <si>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</si>
  <si>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</si>
  <si>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</si>
  <si>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</si>
  <si>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</si>
  <si>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</si>
  <si>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</si>
  <si>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</si>
  <si>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</si>
  <si>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</si>
  <si>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</si>
  <si>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</si>
  <si>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</si>
  <si>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</si>
  <si>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</si>
  <si>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</si>
  <si>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</si>
  <si>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</si>
  <si>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</si>
  <si>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</si>
  <si>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</si>
  <si>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</si>
  <si>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</si>
  <si>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</si>
  <si>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</si>
  <si>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</si>
  <si>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</si>
  <si>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</si>
  <si>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</si>
  <si>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</si>
  <si>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</si>
  <si>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</si>
  <si>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</si>
  <si>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</si>
  <si>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</si>
  <si>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</si>
  <si>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</si>
  <si>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</si>
  <si>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</si>
  <si>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</si>
  <si>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</si>
  <si>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</si>
  <si>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</si>
  <si>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</si>
  <si>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</si>
  <si>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</si>
  <si>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</si>
  <si>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</si>
  <si>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</si>
  <si>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</si>
  <si>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</si>
  <si>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</si>
  <si>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</si>
  <si>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</si>
  <si>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</si>
  <si>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</si>
  <si>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</si>
  <si>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</si>
  <si>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</si>
  <si>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</si>
  <si>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</si>
  <si>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</si>
  <si>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</si>
  <si>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</si>
  <si>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</si>
  <si>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</si>
  <si>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</si>
  <si>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</si>
  <si>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</si>
  <si>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</si>
  <si>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</si>
  <si>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</si>
  <si>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</si>
  <si>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</si>
  <si>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</si>
  <si>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</si>
  <si>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</si>
  <si>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</si>
  <si>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</si>
  <si>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</si>
  <si>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</si>
  <si>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</si>
  <si>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</si>
  <si>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</si>
  <si>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</si>
  <si>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</si>
  <si>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</si>
  <si>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</si>
  <si>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</si>
  <si>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</si>
  <si>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</si>
  <si>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</si>
  <si>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</si>
  <si>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</si>
  <si>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</si>
  <si>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</si>
  <si>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</si>
  <si>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</si>
  <si>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</si>
  <si>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</si>
  <si>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</si>
  <si>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</si>
  <si>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</si>
  <si>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</si>
  <si>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</si>
  <si>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</si>
  <si>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</si>
  <si>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</si>
  <si>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</si>
  <si>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</si>
  <si>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</si>
  <si>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</si>
  <si>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</si>
  <si>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</si>
  <si>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</si>
  <si>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</si>
  <si>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</si>
  <si>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</si>
  <si>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</si>
  <si>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</si>
  <si>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</si>
  <si>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</si>
  <si>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</si>
  <si>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</si>
  <si>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</si>
  <si>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</si>
  <si>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</si>
  <si>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</si>
  <si>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</si>
  <si>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</si>
  <si>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</si>
  <si>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</si>
  <si>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</si>
  <si>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</si>
  <si>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</si>
  <si>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</si>
  <si>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</si>
  <si>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</si>
  <si>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</si>
  <si>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</si>
  <si>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</si>
  <si>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</si>
  <si>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</si>
  <si>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</si>
  <si>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</si>
  <si>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</si>
  <si>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</si>
  <si>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</si>
  <si>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</si>
  <si>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</si>
  <si>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</si>
  <si>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</si>
  <si>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</si>
  <si>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</si>
  <si>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</si>
  <si>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</si>
  <si>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</si>
  <si>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</si>
  <si>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</si>
  <si>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</si>
  <si>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</si>
  <si>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</si>
  <si>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</si>
  <si>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</si>
  <si>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</si>
  <si>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</si>
  <si>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</si>
  <si>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</si>
  <si>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</si>
  <si>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</si>
  <si>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</si>
  <si>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</si>
  <si>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</si>
  <si>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</si>
  <si>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</si>
  <si>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</si>
  <si>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</si>
  <si>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</si>
  <si>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</si>
  <si>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</si>
  <si>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</si>
  <si>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</si>
  <si>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</si>
  <si>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</si>
  <si>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</si>
  <si>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</si>
  <si>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</si>
  <si>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</si>
  <si>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</si>
  <si>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</si>
  <si>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</si>
  <si>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</si>
  <si>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</si>
  <si>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</si>
  <si>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</si>
  <si>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</si>
  <si>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</si>
  <si>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</si>
  <si>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</si>
  <si>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</si>
  <si>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</si>
  <si>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</si>
  <si>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</si>
  <si>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</si>
  <si>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</si>
  <si>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</si>
  <si>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</si>
  <si>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</si>
  <si>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</si>
  <si>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</si>
  <si>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</si>
  <si>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</si>
  <si>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</si>
  <si>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</si>
  <si>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</si>
  <si>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</si>
  <si>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</si>
  <si>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</si>
  <si>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</si>
  <si>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</si>
  <si>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</si>
  <si>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</si>
  <si>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</si>
  <si>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</si>
  <si>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</si>
  <si>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</si>
  <si>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</si>
  <si>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</si>
  <si>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</si>
  <si>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</si>
  <si>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</si>
  <si>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</si>
  <si>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</si>
  <si>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</si>
  <si>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</si>
  <si>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</si>
  <si>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</si>
  <si>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</si>
  <si>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</si>
  <si>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</si>
  <si>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</si>
  <si>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</si>
  <si>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</si>
  <si>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</si>
  <si>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</si>
  <si>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</si>
  <si>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</si>
  <si>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</si>
  <si>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</si>
  <si>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</si>
  <si>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</si>
  <si>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</si>
  <si>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</si>
  <si>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</si>
  <si>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</si>
  <si>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</si>
  <si>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</si>
  <si>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</si>
  <si>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</si>
  <si>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</si>
  <si>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</si>
  <si>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</si>
  <si>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</si>
  <si>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</si>
  <si>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</si>
  <si>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</si>
  <si>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</si>
  <si>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</si>
  <si>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</si>
  <si>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</si>
  <si>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</si>
  <si>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</si>
  <si>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</si>
  <si>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</si>
  <si>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</si>
  <si>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</si>
  <si>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</si>
  <si>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</si>
  <si>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</si>
  <si>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</si>
  <si>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</si>
  <si>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</si>
  <si>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</si>
  <si>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</si>
  <si>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</si>
  <si>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</si>
  <si>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</si>
  <si>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</si>
  <si>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</si>
  <si>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</si>
  <si>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</si>
  <si>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</si>
  <si>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</si>
  <si>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</si>
  <si>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</si>
  <si>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</si>
  <si>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</si>
  <si>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</si>
  <si>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</si>
  <si>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</si>
  <si>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</si>
  <si>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</si>
  <si>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</si>
  <si>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</si>
  <si>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</si>
  <si>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</si>
  <si>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</si>
  <si>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</si>
  <si>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</si>
  <si>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</si>
  <si>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</si>
  <si>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</si>
  <si>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</si>
  <si>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</si>
  <si>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</si>
  <si>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</si>
  <si>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</si>
  <si>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</si>
  <si>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</si>
  <si>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</si>
  <si>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</si>
  <si>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</si>
  <si>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</si>
  <si>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</si>
  <si>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</si>
  <si>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</si>
  <si>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</si>
  <si>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</si>
  <si>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</si>
  <si>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</si>
  <si>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</si>
  <si>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</si>
  <si>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</si>
  <si>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</si>
  <si>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</si>
  <si>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</si>
  <si>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</si>
  <si>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</si>
  <si>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</si>
  <si>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</si>
  <si>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</si>
  <si>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</si>
  <si>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</si>
  <si>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</si>
  <si>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</si>
  <si>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</si>
  <si>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</si>
  <si>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</si>
  <si>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</si>
  <si>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</si>
  <si>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</si>
  <si>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</si>
  <si>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</si>
  <si>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</si>
  <si>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</si>
  <si>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</si>
  <si>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</si>
  <si>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</si>
  <si>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</si>
  <si>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</si>
  <si>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</si>
  <si>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</si>
  <si>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</si>
  <si>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</si>
  <si>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</si>
  <si>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</si>
  <si>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</si>
  <si>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</si>
  <si>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</si>
  <si>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</si>
  <si>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</si>
  <si>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</si>
  <si>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</si>
  <si>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</si>
  <si>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</si>
  <si>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</si>
  <si>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</si>
  <si>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</si>
  <si>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</si>
  <si>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</si>
  <si>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</si>
  <si>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</si>
  <si>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</si>
  <si>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</si>
  <si>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</si>
  <si>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</si>
  <si>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</si>
  <si>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</si>
  <si>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</si>
  <si>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</si>
  <si>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</si>
  <si>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</si>
  <si>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</si>
  <si>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</si>
  <si>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</si>
  <si>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</si>
  <si>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</si>
  <si>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</si>
  <si>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</si>
  <si>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</si>
  <si>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</si>
  <si>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</si>
  <si>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</si>
  <si>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</si>
  <si>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</si>
  <si>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</si>
  <si>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</si>
  <si>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</si>
  <si>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</si>
  <si>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</si>
  <si>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</si>
  <si>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</si>
  <si>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</si>
  <si>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</si>
  <si>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</si>
  <si>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</si>
  <si>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</si>
  <si>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</si>
  <si>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</si>
  <si>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</si>
  <si>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</si>
  <si>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</si>
  <si>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</si>
  <si>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</si>
  <si>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</si>
  <si>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</si>
  <si>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</si>
  <si>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</si>
  <si>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</si>
  <si>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</si>
  <si>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</si>
  <si>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</si>
  <si>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</si>
  <si>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</si>
  <si>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</si>
  <si>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</si>
  <si>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</si>
  <si>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</si>
  <si>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</si>
  <si>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</si>
  <si>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</si>
  <si>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</si>
  <si>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</si>
  <si>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</si>
  <si>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</si>
  <si>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</si>
  <si>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</si>
  <si>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</si>
  <si>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</si>
  <si>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</si>
  <si>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</si>
  <si>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</si>
  <si>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</si>
  <si>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</si>
  <si>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</si>
  <si>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</si>
  <si>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</si>
  <si>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</si>
  <si>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</si>
  <si>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</si>
  <si>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</si>
  <si>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</si>
  <si>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</si>
  <si>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</si>
  <si>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</si>
  <si>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</si>
  <si>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</si>
  <si>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</si>
  <si>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</si>
  <si>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</si>
  <si>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</si>
  <si>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</si>
  <si>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</si>
  <si>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</si>
  <si>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</si>
  <si>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</si>
  <si>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</si>
  <si>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</si>
  <si>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</si>
  <si>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</si>
  <si>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</si>
  <si>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</si>
  <si>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</si>
  <si>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</si>
  <si>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</si>
  <si>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</si>
  <si>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</si>
  <si>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</si>
  <si>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</si>
  <si>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</si>
  <si>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</si>
  <si>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</si>
  <si>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</si>
  <si>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</si>
  <si>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</si>
  <si>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</si>
  <si>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</si>
  <si>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</si>
  <si>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</si>
  <si>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</si>
  <si>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</si>
  <si>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</si>
  <si>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</si>
  <si>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</si>
  <si>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</si>
  <si>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</si>
  <si>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</si>
  <si>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</si>
  <si>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</si>
  <si>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</si>
  <si>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</si>
  <si>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</si>
  <si>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</si>
  <si>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</si>
  <si>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</si>
  <si>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</si>
  <si>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</si>
  <si>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</si>
  <si>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</si>
  <si>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</si>
  <si>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</si>
  <si>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</si>
  <si>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</si>
  <si>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</si>
  <si>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</si>
  <si>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</si>
  <si>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</si>
  <si>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</si>
  <si>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</si>
  <si>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</si>
  <si>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</si>
  <si>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</si>
  <si>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</si>
  <si>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</si>
  <si>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</si>
  <si>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</si>
  <si>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</si>
  <si>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</si>
  <si>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</si>
  <si>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</si>
  <si>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</si>
  <si>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</si>
  <si>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</si>
  <si>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</si>
  <si>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</si>
  <si>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</si>
  <si>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</si>
  <si>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</si>
  <si>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</si>
  <si>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</si>
  <si>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</si>
  <si>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</si>
  <si>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</si>
  <si>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</si>
  <si>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</si>
  <si>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</si>
  <si>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</si>
  <si>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</si>
  <si>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</si>
  <si>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</si>
  <si>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</si>
  <si>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</si>
  <si>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</si>
  <si>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</si>
  <si>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</si>
  <si>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</si>
  <si>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</si>
  <si>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</si>
  <si>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</si>
  <si>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</si>
  <si>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</si>
  <si>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</si>
  <si>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</si>
  <si>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</si>
  <si>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</si>
  <si>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</si>
  <si>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</si>
  <si>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</si>
  <si>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</si>
  <si>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</si>
  <si>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</si>
  <si>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</si>
  <si>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</si>
  <si>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</si>
  <si>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</si>
  <si>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</si>
  <si>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</si>
  <si>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</si>
  <si>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</si>
  <si>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</si>
  <si>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</si>
  <si>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</si>
  <si>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</si>
  <si>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</si>
  <si>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</si>
  <si>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</si>
  <si>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</si>
  <si>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</si>
  <si>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</si>
  <si>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</si>
  <si>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</si>
  <si>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</si>
  <si>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</si>
  <si>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</si>
  <si>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</si>
  <si>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</si>
  <si>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</si>
  <si>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</si>
  <si>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</si>
  <si>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</si>
  <si>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</si>
  <si>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</si>
  <si>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</si>
  <si>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</si>
  <si>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</si>
  <si>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</si>
  <si>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</si>
  <si>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</si>
  <si>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</si>
  <si>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</si>
  <si>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</si>
  <si>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</si>
  <si>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</si>
  <si>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</si>
  <si>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</si>
  <si>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</si>
  <si>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</si>
  <si>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</si>
  <si>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</si>
  <si>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</si>
  <si>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</si>
  <si>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</si>
  <si>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</si>
  <si>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</si>
  <si>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</si>
  <si>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</si>
  <si>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</si>
  <si>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</si>
  <si>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</si>
  <si>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</si>
  <si>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</si>
  <si>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</si>
  <si>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</si>
  <si>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</si>
  <si>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</si>
  <si>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</si>
  <si>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</si>
  <si>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</si>
  <si>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</si>
  <si>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</si>
  <si>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</si>
  <si>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</si>
  <si>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</si>
  <si>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</si>
  <si>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</si>
  <si>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</si>
  <si>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</si>
  <si>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</si>
  <si>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</si>
  <si>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</si>
  <si>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</si>
  <si>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</si>
  <si>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</si>
  <si>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</si>
  <si>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</si>
  <si>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</si>
  <si>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</si>
  <si>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</si>
  <si>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</si>
  <si>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</si>
  <si>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</si>
  <si>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</si>
  <si>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</si>
  <si>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</si>
  <si>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</si>
  <si>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</si>
  <si>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</si>
  <si>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</si>
  <si>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</si>
  <si>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</si>
  <si>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</si>
  <si>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</si>
  <si>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</si>
  <si>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</si>
  <si>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</si>
  <si>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</si>
  <si>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</si>
  <si>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</si>
  <si>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</si>
  <si>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</si>
  <si>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</si>
  <si>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</si>
  <si>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</si>
  <si>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</si>
  <si>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</si>
  <si>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</si>
  <si>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</si>
  <si>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</si>
  <si>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</si>
  <si>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</si>
  <si>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</si>
  <si>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</si>
  <si>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</si>
  <si>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</si>
  <si>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</si>
  <si>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</si>
  <si>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</si>
  <si>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</si>
  <si>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</si>
  <si>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</si>
  <si>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</si>
  <si>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</si>
  <si>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</si>
  <si>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</si>
  <si>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</si>
  <si>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</si>
  <si>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</si>
  <si>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</si>
  <si>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</si>
  <si>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</si>
  <si>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</si>
  <si>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</si>
  <si>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</si>
  <si>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</si>
  <si>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</si>
  <si>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</si>
  <si>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</si>
  <si>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</si>
  <si>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</si>
  <si>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</si>
  <si>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</si>
  <si>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</si>
  <si>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</si>
  <si>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</si>
  <si>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</si>
  <si>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</si>
  <si>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</si>
  <si>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</si>
  <si>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</si>
  <si>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</si>
  <si>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</si>
  <si>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</si>
  <si>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</si>
  <si>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</si>
  <si>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</si>
  <si>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</si>
  <si>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</si>
  <si>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</si>
  <si>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</si>
  <si>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</si>
  <si>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</si>
  <si>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</si>
  <si>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</si>
  <si>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</si>
  <si>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</si>
  <si>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</si>
  <si>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</si>
  <si>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</si>
  <si>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</si>
  <si>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</si>
  <si>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</si>
  <si>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</si>
  <si>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</si>
  <si>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</si>
  <si>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</si>
  <si>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</si>
  <si>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</si>
  <si>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</si>
  <si>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</si>
  <si>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</si>
  <si>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</si>
  <si>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</si>
  <si>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</si>
  <si>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</si>
  <si>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</si>
  <si>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</si>
  <si>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</si>
  <si>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</si>
  <si>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</si>
  <si>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</si>
  <si>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</si>
  <si>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</si>
  <si>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</si>
  <si>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</si>
  <si>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</si>
  <si>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</si>
  <si>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</si>
  <si>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</si>
  <si>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</si>
  <si>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</si>
  <si>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</si>
  <si>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</si>
  <si>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</si>
  <si>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</si>
  <si>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</si>
  <si>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</si>
  <si>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</si>
  <si>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</si>
  <si>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</si>
  <si>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</si>
  <si>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</si>
  <si>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</si>
  <si>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</si>
  <si>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</si>
  <si>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</si>
  <si>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</si>
  <si>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</si>
  <si>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</si>
  <si>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</si>
  <si>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</si>
  <si>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</si>
  <si>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</si>
  <si>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</si>
  <si>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</si>
  <si>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</si>
  <si>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</si>
  <si>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</si>
  <si>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</si>
  <si>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</si>
  <si>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</si>
  <si>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</si>
  <si>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</si>
  <si>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</si>
  <si>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</si>
  <si>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</si>
  <si>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</si>
  <si>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</si>
  <si>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</si>
  <si>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</si>
  <si>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</si>
  <si>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</si>
  <si>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</si>
  <si>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</si>
  <si>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</si>
  <si>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</si>
  <si>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</si>
  <si>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</si>
  <si>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</si>
  <si>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</si>
  <si>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</si>
  <si>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</si>
  <si>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</si>
  <si>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</si>
  <si>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</si>
  <si>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</si>
  <si>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</si>
  <si>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</si>
  <si>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</si>
  <si>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</si>
  <si>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</si>
  <si>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</si>
  <si>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</si>
  <si>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</si>
  <si>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</si>
  <si>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</si>
  <si>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</si>
  <si>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</si>
  <si>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</si>
  <si>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</si>
  <si>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</si>
  <si>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</si>
  <si>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</si>
  <si>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</si>
  <si>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</si>
  <si>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</si>
  <si>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</si>
  <si>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</si>
  <si>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</si>
  <si>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</si>
  <si>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</si>
  <si>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</si>
  <si>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</si>
  <si>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</si>
  <si>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</si>
  <si>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</si>
  <si>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</si>
  <si>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</si>
  <si>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</si>
  <si>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</si>
  <si>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</si>
  <si>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</si>
  <si>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</si>
  <si>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</si>
  <si>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</si>
  <si>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</si>
  <si>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</si>
  <si>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</si>
  <si>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</si>
  <si>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</si>
  <si>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</si>
  <si>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</si>
  <si>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</si>
  <si>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</si>
  <si>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</si>
  <si>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</si>
  <si>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</si>
  <si>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</si>
  <si>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</si>
  <si>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</si>
  <si>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</si>
  <si>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</si>
  <si>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</si>
  <si>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</si>
  <si>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</si>
  <si>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</si>
  <si>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</si>
  <si>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</si>
  <si>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</si>
  <si>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</si>
  <si>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</si>
  <si>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</si>
  <si>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</si>
  <si>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</si>
  <si>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</si>
  <si>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</si>
  <si>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</si>
  <si>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</si>
  <si>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</si>
  <si>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</si>
  <si>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</si>
  <si>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</si>
  <si>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</si>
  <si>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</si>
  <si>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</si>
  <si>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</si>
  <si>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</si>
  <si>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</si>
  <si>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</si>
  <si>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</si>
  <si>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</si>
  <si>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</si>
  <si>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</si>
  <si>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</si>
  <si>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</si>
  <si>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</si>
  <si>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</si>
  <si>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</si>
  <si>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</si>
  <si>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</si>
  <si>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</si>
  <si>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</si>
  <si>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</si>
  <si>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</si>
  <si>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</si>
  <si>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</si>
  <si>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</si>
  <si>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</si>
  <si>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</si>
  <si>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</si>
  <si>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</si>
  <si>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</si>
  <si>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</si>
  <si>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</si>
  <si>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</si>
  <si>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</si>
  <si>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</si>
  <si>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</si>
  <si>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</si>
  <si>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</si>
  <si>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</si>
  <si>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</si>
  <si>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</si>
  <si>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</si>
  <si>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</si>
  <si>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</si>
  <si>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</si>
  <si>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</si>
  <si>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</si>
  <si>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</si>
  <si>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</si>
  <si>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</si>
  <si>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</si>
  <si>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</si>
  <si>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</si>
  <si>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</si>
  <si>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</si>
  <si>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</si>
  <si>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</si>
  <si>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</si>
  <si>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</si>
  <si>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</si>
  <si>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</si>
  <si>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</si>
  <si>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</si>
  <si>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</si>
  <si>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</si>
  <si>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</si>
  <si>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</si>
  <si>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</si>
  <si>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</si>
  <si>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</si>
  <si>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</si>
  <si>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</si>
  <si>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</si>
  <si>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</si>
  <si>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</si>
  <si>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</si>
  <si>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</si>
  <si>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</si>
  <si>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</si>
  <si>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</si>
  <si>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</si>
  <si>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</si>
  <si>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</si>
  <si>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</si>
  <si>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</si>
  <si>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</si>
  <si>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</si>
  <si>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</si>
  <si>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</si>
  <si>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</si>
  <si>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</si>
  <si>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</si>
  <si>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</si>
  <si>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</si>
  <si>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</si>
  <si>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</si>
  <si>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</si>
  <si>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</si>
  <si>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</si>
  <si>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</si>
  <si>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</si>
  <si>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</si>
  <si>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</si>
  <si>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</si>
  <si>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</si>
  <si>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</si>
  <si>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</si>
  <si>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</si>
  <si>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</si>
  <si>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</si>
  <si>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</si>
  <si>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</si>
  <si>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</si>
  <si>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</si>
  <si>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</si>
  <si>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</si>
  <si>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</si>
  <si>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</si>
  <si>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</si>
  <si>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</si>
  <si>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</si>
  <si>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</si>
  <si>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</si>
  <si>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</si>
  <si>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</si>
  <si>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</si>
  <si>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</si>
  <si>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</si>
  <si>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</si>
  <si>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</si>
  <si>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</si>
  <si>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</si>
  <si>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</si>
  <si>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</si>
  <si>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</si>
  <si>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</si>
  <si>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</si>
  <si>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</si>
  <si>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</si>
  <si>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</si>
  <si>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</si>
  <si>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</si>
  <si>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</si>
  <si>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</si>
  <si>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</si>
  <si>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</si>
  <si>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</si>
  <si>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</si>
  <si>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</si>
  <si>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</si>
  <si>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</si>
  <si>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</si>
  <si>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</si>
  <si>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</si>
  <si>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</si>
  <si>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</si>
  <si>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</si>
  <si>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</si>
  <si>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</si>
  <si>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</si>
  <si>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</si>
  <si>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</si>
  <si>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</si>
  <si>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</si>
  <si>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</si>
  <si>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</si>
  <si>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</si>
  <si>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</si>
  <si>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</si>
  <si>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</si>
  <si>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</si>
  <si>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</si>
  <si>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</si>
  <si>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</si>
  <si>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</si>
  <si>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</si>
  <si>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</si>
  <si>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</si>
  <si>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</si>
  <si>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</si>
  <si>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</si>
  <si>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</si>
  <si>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</si>
  <si>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</si>
  <si>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</si>
  <si>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</si>
  <si>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</si>
  <si>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</si>
  <si>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</si>
  <si>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</si>
  <si>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</si>
  <si>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</si>
  <si>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</si>
  <si>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</si>
  <si>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</si>
  <si>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</si>
  <si>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</si>
  <si>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</si>
  <si>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</si>
  <si>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</si>
  <si>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</si>
  <si>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</si>
  <si>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</si>
  <si>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</si>
  <si>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</si>
  <si>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</si>
  <si>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</si>
  <si>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</si>
  <si>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</si>
  <si>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</si>
  <si>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</si>
  <si>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</si>
  <si>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</si>
  <si>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</si>
  <si>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</si>
  <si>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</si>
  <si>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</si>
  <si>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</si>
  <si>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</si>
  <si>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</si>
  <si>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</si>
  <si>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</si>
  <si>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</si>
  <si>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</si>
  <si>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</si>
  <si>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</si>
  <si>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</si>
  <si>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</si>
  <si>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</si>
  <si>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</si>
  <si>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</si>
  <si>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</si>
  <si>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</si>
  <si>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</si>
  <si>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</si>
  <si>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</si>
  <si>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</si>
  <si>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</si>
  <si>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</si>
  <si>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</si>
  <si>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</si>
  <si>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</si>
  <si>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</si>
  <si>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</si>
  <si>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</si>
  <si>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</si>
  <si>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</si>
  <si>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</si>
  <si>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</si>
  <si>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</si>
  <si>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</si>
  <si>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</si>
  <si>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</si>
  <si>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</si>
  <si>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</si>
  <si>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</si>
  <si>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</si>
  <si>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</si>
  <si>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</si>
  <si>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</si>
  <si>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</si>
  <si>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</si>
  <si>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</si>
  <si>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</si>
  <si>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</si>
  <si>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</si>
  <si>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</si>
  <si>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</si>
  <si>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</si>
  <si>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</si>
  <si>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</si>
  <si>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</si>
  <si>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</si>
  <si>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</si>
  <si>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</si>
  <si>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</si>
  <si>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</si>
  <si>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</si>
  <si>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</si>
  <si>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</si>
  <si>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</si>
  <si>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</si>
  <si>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</si>
  <si>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</si>
  <si>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</si>
  <si>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</si>
  <si>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</si>
  <si>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</si>
  <si>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</si>
  <si>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</si>
  <si>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</si>
  <si>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</si>
  <si>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</si>
  <si>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</si>
  <si>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</si>
  <si>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</si>
  <si>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</si>
  <si>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</si>
  <si>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</si>
  <si>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</si>
  <si>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</si>
  <si>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</si>
  <si>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</si>
  <si>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</si>
  <si>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</si>
  <si>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</si>
  <si>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</si>
  <si>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</si>
  <si>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</si>
  <si>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</si>
  <si>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</si>
  <si>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</si>
  <si>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</si>
  <si>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</si>
  <si>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</si>
  <si>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</si>
  <si>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</si>
  <si>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</si>
  <si>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</si>
  <si>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</si>
  <si>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</si>
  <si>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</si>
  <si>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</si>
  <si>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</si>
  <si>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</si>
  <si>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</si>
  <si>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</si>
  <si>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</si>
  <si>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</si>
  <si>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</si>
  <si>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</si>
  <si>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</si>
  <si>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</si>
  <si>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</si>
  <si>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</si>
  <si>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</si>
  <si>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</si>
  <si>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</si>
  <si>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</si>
  <si>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</si>
  <si>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</si>
  <si>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</si>
  <si>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</si>
  <si>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</si>
  <si>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</si>
  <si>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</si>
  <si>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</si>
  <si>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</si>
  <si>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</si>
  <si>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</si>
  <si>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</si>
  <si>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</si>
  <si>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</si>
  <si>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</si>
  <si>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</si>
  <si>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</si>
  <si>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</si>
  <si>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</si>
  <si>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</si>
  <si>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</si>
  <si>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</si>
  <si>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</si>
  <si>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</si>
  <si>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</si>
  <si>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</si>
  <si>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</si>
  <si>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</si>
  <si>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</si>
  <si>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</si>
  <si>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</si>
  <si>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</si>
  <si>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</si>
  <si>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</si>
  <si>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</si>
  <si>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</si>
  <si>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</si>
  <si>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</si>
  <si>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</si>
  <si>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</si>
  <si>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</si>
  <si>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</si>
  <si>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</si>
  <si>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</si>
  <si>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</si>
  <si>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</si>
  <si>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</si>
  <si>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</si>
  <si>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</si>
  <si>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</si>
  <si>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</si>
  <si>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</si>
  <si>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</si>
  <si>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</si>
  <si>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</si>
  <si>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</si>
  <si>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</si>
  <si>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</si>
  <si>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</si>
  <si>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</si>
  <si>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</si>
  <si>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</si>
  <si>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</si>
  <si>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</si>
  <si>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</si>
  <si>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</si>
  <si>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</si>
  <si>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</si>
  <si>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</si>
  <si>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</si>
  <si>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</si>
  <si>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</si>
  <si>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</si>
  <si>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</si>
  <si>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</si>
  <si>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</si>
  <si>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</si>
  <si>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</si>
  <si>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</si>
  <si>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</si>
  <si>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</si>
  <si>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</si>
  <si>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</si>
  <si>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</si>
  <si>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</si>
  <si>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</si>
  <si>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</si>
  <si>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</si>
  <si>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</si>
  <si>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</si>
  <si>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</si>
  <si>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</si>
  <si>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</si>
  <si>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</si>
  <si>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</si>
  <si>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</si>
  <si>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</si>
  <si>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</si>
  <si>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</si>
  <si>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</si>
  <si>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</si>
  <si>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</si>
  <si>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</si>
  <si>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</si>
  <si>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</si>
  <si>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</si>
  <si>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</si>
  <si>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</si>
  <si>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</si>
  <si>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</si>
  <si>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</si>
  <si>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</si>
  <si>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</si>
  <si>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</si>
  <si>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</si>
  <si>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</si>
  <si>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</si>
  <si>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</si>
  <si>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</si>
  <si>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</si>
  <si>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</si>
  <si>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</si>
  <si>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</si>
  <si>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</si>
  <si>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</si>
  <si>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</si>
  <si>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</si>
  <si>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</si>
  <si>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</si>
  <si>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</si>
  <si>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</si>
  <si>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</si>
  <si>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</si>
  <si>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</si>
  <si>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</si>
  <si>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</si>
  <si>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</si>
  <si>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</si>
  <si>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</si>
  <si>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</si>
  <si>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</si>
  <si>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</si>
  <si>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</si>
  <si>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</si>
  <si>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</si>
  <si>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</si>
  <si>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</si>
  <si>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</si>
  <si>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</si>
  <si>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</si>
  <si>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</si>
  <si>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</si>
  <si>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</si>
  <si>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</si>
  <si>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</si>
  <si>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</si>
  <si>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</si>
  <si>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</si>
  <si>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</si>
  <si>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</si>
  <si>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</si>
  <si>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</si>
  <si>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</si>
  <si>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</si>
  <si>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</si>
  <si>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</si>
  <si>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</si>
  <si>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</si>
  <si>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</si>
  <si>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</si>
  <si>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</si>
  <si>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</si>
  <si>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</si>
  <si>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</si>
  <si>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</si>
  <si>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</si>
  <si>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</si>
  <si>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</si>
  <si>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</si>
  <si>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</si>
  <si>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</si>
  <si>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</si>
  <si>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</si>
  <si>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</si>
  <si>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</si>
  <si>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</si>
  <si>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</si>
  <si>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</si>
  <si>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</si>
  <si>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</si>
  <si>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</si>
  <si>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</si>
  <si>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</si>
  <si>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</si>
  <si>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</si>
  <si>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</si>
  <si>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</si>
  <si>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</si>
  <si>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</si>
  <si>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</si>
  <si>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</si>
  <si>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</si>
  <si>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</si>
  <si>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</si>
  <si>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</si>
  <si>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</si>
  <si>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</si>
  <si>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</si>
  <si>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</si>
  <si>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</si>
  <si>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</si>
  <si>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</si>
  <si>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</si>
  <si>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</si>
  <si>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</si>
  <si>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</si>
  <si>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</si>
  <si>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</si>
  <si>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</si>
  <si>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</si>
  <si>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</si>
  <si>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</si>
  <si>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</si>
  <si>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</si>
  <si>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</si>
  <si>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</si>
  <si>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</si>
  <si>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</si>
  <si>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</si>
  <si>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</si>
  <si>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</si>
  <si>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</si>
  <si>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</si>
  <si>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</si>
  <si>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</si>
  <si>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</si>
  <si>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</si>
  <si>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</si>
  <si>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</si>
  <si>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</si>
  <si>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</si>
  <si>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</si>
  <si>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</si>
  <si>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</si>
  <si>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</si>
  <si>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</si>
  <si>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</si>
  <si>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</si>
  <si>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</si>
  <si>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</si>
  <si>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</si>
  <si>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</si>
  <si>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</si>
  <si>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</si>
  <si>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</si>
  <si>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</si>
  <si>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</si>
  <si>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</si>
  <si>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</si>
  <si>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</si>
  <si>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</si>
  <si>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</si>
  <si>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</si>
  <si>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</si>
  <si>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</si>
  <si>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</si>
  <si>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</si>
  <si>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</si>
  <si>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</si>
  <si>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</si>
  <si>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</si>
  <si>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</si>
  <si>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</si>
  <si>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</si>
  <si>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</si>
  <si>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</si>
  <si>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</si>
  <si>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</si>
  <si>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</si>
  <si>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</si>
  <si>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</si>
  <si>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</si>
  <si>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</si>
  <si>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</si>
  <si>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</si>
  <si>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</si>
  <si>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</si>
  <si>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</si>
  <si>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</si>
  <si>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</si>
  <si>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</si>
  <si>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</si>
  <si>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</si>
  <si>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</si>
  <si>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</si>
  <si>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</si>
  <si>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</si>
  <si>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</si>
  <si>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</si>
  <si>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</si>
  <si>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</si>
  <si>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</si>
  <si>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</si>
  <si>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</si>
  <si>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</si>
  <si>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</si>
  <si>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</si>
  <si>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</si>
  <si>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</si>
  <si>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</si>
  <si>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</si>
  <si>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</si>
  <si>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</si>
  <si>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</si>
  <si>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</si>
  <si>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</si>
  <si>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</si>
  <si>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</si>
  <si>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</si>
  <si>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</si>
  <si>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</si>
  <si>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</si>
  <si>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</si>
  <si>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</si>
  <si>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</si>
  <si>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</si>
  <si>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</si>
  <si>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</si>
  <si>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</si>
  <si>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</si>
  <si>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</si>
  <si>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</si>
  <si>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</si>
  <si>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</si>
  <si>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</si>
  <si>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</si>
  <si>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</si>
  <si>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</si>
  <si>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</si>
  <si>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</si>
  <si>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</si>
  <si>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</si>
  <si>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</si>
  <si>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</si>
  <si>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</si>
  <si>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</si>
  <si>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</si>
  <si>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</si>
  <si>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</si>
  <si>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</si>
  <si>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</si>
  <si>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</si>
  <si>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</si>
  <si>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</si>
  <si>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</si>
  <si>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</si>
  <si>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</si>
  <si>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</si>
  <si>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</si>
  <si>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</si>
  <si>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</si>
  <si>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</si>
  <si>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</si>
  <si>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</si>
  <si>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</si>
  <si>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</si>
  <si>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</si>
  <si>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</si>
  <si>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</si>
  <si>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</si>
  <si>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</si>
  <si>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</si>
  <si>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</si>
  <si>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</si>
  <si>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</si>
  <si>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</si>
  <si>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</si>
  <si>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</si>
  <si>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</si>
  <si>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</si>
  <si>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</si>
  <si>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</si>
  <si>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</si>
  <si>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</si>
  <si>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</si>
  <si>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</si>
  <si>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</si>
  <si>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</si>
  <si>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</si>
  <si>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</si>
  <si>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</si>
  <si>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</si>
  <si>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</si>
  <si>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</si>
  <si>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</si>
  <si>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</si>
  <si>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</si>
  <si>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</si>
  <si>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</si>
  <si>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</si>
  <si>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</si>
  <si>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</si>
  <si>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</si>
  <si>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</si>
  <si>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</si>
  <si>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</si>
  <si>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</si>
  <si>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</si>
  <si>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</si>
  <si>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</si>
  <si>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</si>
  <si>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</si>
  <si>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</si>
  <si>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</si>
  <si>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</si>
  <si>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</si>
  <si>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</si>
  <si>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</si>
  <si>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</si>
  <si>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</si>
  <si>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</si>
  <si>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</si>
  <si>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</si>
  <si>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</si>
  <si>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</si>
  <si>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</si>
  <si>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</si>
  <si>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</si>
  <si>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</si>
  <si>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</si>
  <si>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</si>
  <si>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</si>
  <si>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</si>
  <si>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</si>
  <si>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</si>
  <si>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</si>
  <si>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</si>
  <si>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</si>
  <si>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</si>
  <si>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</si>
  <si>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</si>
  <si>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</si>
  <si>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</si>
  <si>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</si>
  <si>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</si>
  <si>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</si>
  <si>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</si>
  <si>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</si>
  <si>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</si>
  <si>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</si>
  <si>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</si>
  <si>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</si>
  <si>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</si>
  <si>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</si>
  <si>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</si>
  <si>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</si>
  <si>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</si>
  <si>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</si>
  <si>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</si>
  <si>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</si>
  <si>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</si>
  <si>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</si>
  <si>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</si>
  <si>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</si>
  <si>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</si>
  <si>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</si>
  <si>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</si>
  <si>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</si>
  <si>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</si>
  <si>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</si>
  <si>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</si>
  <si>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</si>
  <si>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</si>
  <si>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</si>
  <si>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</si>
  <si>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</si>
  <si>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</si>
  <si>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</si>
  <si>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</si>
  <si>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</si>
  <si>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</si>
  <si>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</si>
  <si>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</si>
  <si>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</si>
  <si>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</si>
  <si>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</si>
  <si>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</si>
  <si>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</si>
  <si>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</si>
  <si>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</si>
  <si>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</si>
  <si>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</si>
  <si>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</si>
  <si>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</si>
  <si>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</si>
  <si>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</si>
  <si>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</si>
  <si>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</si>
  <si>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</si>
  <si>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</si>
  <si>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</si>
  <si>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</si>
  <si>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</si>
  <si>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</si>
  <si>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</si>
  <si>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</si>
  <si>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</si>
  <si>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</si>
  <si>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</si>
  <si>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</si>
  <si>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</si>
  <si>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</si>
  <si>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</si>
  <si>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</si>
  <si>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</si>
  <si>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</si>
  <si>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</si>
  <si>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</si>
  <si>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</si>
  <si>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</si>
  <si>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</si>
  <si>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</si>
  <si>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</si>
  <si>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</si>
  <si>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</si>
  <si>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</si>
  <si>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</si>
  <si>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</si>
  <si>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</si>
  <si>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</si>
  <si>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</si>
  <si>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</si>
  <si>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</si>
  <si>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</si>
  <si>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</si>
  <si>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</si>
  <si>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</si>
  <si>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</si>
  <si>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</si>
  <si>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</si>
  <si>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</si>
  <si>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</si>
  <si>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</si>
  <si>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</si>
  <si>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</si>
  <si>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</si>
  <si>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</si>
  <si>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</si>
  <si>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</si>
  <si>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</si>
  <si>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</si>
  <si>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</si>
  <si>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</si>
  <si>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</si>
  <si>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</si>
  <si>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</si>
  <si>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</si>
  <si>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</si>
  <si>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</si>
  <si>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</si>
  <si>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</si>
  <si>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</si>
  <si>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</si>
  <si>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</si>
  <si>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</si>
  <si>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</si>
  <si>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</si>
  <si>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</si>
  <si>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</si>
  <si>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</si>
  <si>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</si>
  <si>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</si>
  <si>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</si>
  <si>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</si>
  <si>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</si>
  <si>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</si>
  <si>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</si>
  <si>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</si>
  <si>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</si>
  <si>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</si>
  <si>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</si>
  <si>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</si>
  <si>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</si>
  <si>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</si>
  <si>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</si>
  <si>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</si>
  <si>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</si>
  <si>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</si>
  <si>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</si>
  <si>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</si>
  <si>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</si>
  <si>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</si>
  <si>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</si>
  <si>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</si>
  <si>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</si>
  <si>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</si>
  <si>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</si>
  <si>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</si>
  <si>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</si>
  <si>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</si>
  <si>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</si>
  <si>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</si>
  <si>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</si>
  <si>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</si>
  <si>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</si>
  <si>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</si>
  <si>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</si>
  <si>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</si>
  <si>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</si>
  <si>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</si>
  <si>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</si>
  <si>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</si>
  <si>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</si>
  <si>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</si>
  <si>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</si>
  <si>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</si>
  <si>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</si>
  <si>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</si>
  <si>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</si>
  <si>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</si>
  <si>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</si>
  <si>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</si>
  <si>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</si>
  <si>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</si>
  <si>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</si>
  <si>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</si>
  <si>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</si>
  <si>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</si>
  <si>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</si>
  <si>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</si>
  <si>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</si>
  <si>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</si>
  <si>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</si>
  <si>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</si>
  <si>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</si>
  <si>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</si>
  <si>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</si>
  <si>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</si>
  <si>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</si>
  <si>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</si>
  <si>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</si>
  <si>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</si>
  <si>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</si>
  <si>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</si>
  <si>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</si>
  <si>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</si>
  <si>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</si>
  <si>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</si>
  <si>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</si>
  <si>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</si>
  <si>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</si>
  <si>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</si>
  <si>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</si>
  <si>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</si>
  <si>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</si>
  <si>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</si>
  <si>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</si>
  <si>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</si>
  <si>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</si>
  <si>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</si>
  <si>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</si>
  <si>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</si>
  <si>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</si>
  <si>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</si>
  <si>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</si>
  <si>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</si>
  <si>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</si>
  <si>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</si>
  <si>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</si>
  <si>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</si>
  <si>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</si>
  <si>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</si>
  <si>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</si>
  <si>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</si>
  <si>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</si>
  <si>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</si>
  <si>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</si>
  <si>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</si>
  <si>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</si>
  <si>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</si>
  <si>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</si>
  <si>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</si>
  <si>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</si>
  <si>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</si>
  <si>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</si>
  <si>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</si>
  <si>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</si>
  <si>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</si>
  <si>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</si>
  <si>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</si>
  <si>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</si>
  <si>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</si>
  <si>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</si>
  <si>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</si>
  <si>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</si>
  <si>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</si>
  <si>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</si>
  <si>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</si>
  <si>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</si>
  <si>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</si>
  <si>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</si>
  <si>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</si>
  <si>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</si>
  <si>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</si>
  <si>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</si>
  <si>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</si>
  <si>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</si>
  <si>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</si>
  <si>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</si>
  <si>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</si>
  <si>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</si>
  <si>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</si>
  <si>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</si>
  <si>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</si>
  <si>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</si>
  <si>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</si>
  <si>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</si>
  <si>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</si>
  <si>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</si>
  <si>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</si>
  <si>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</si>
  <si>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</si>
  <si>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</si>
  <si>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</si>
  <si>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</si>
  <si>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</si>
  <si>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</si>
  <si>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</si>
  <si>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</si>
  <si>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</si>
  <si>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</si>
  <si>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</si>
  <si>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</si>
  <si>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</si>
  <si>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</si>
  <si>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</si>
  <si>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</si>
  <si>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</si>
  <si>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</si>
  <si>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</si>
  <si>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</si>
  <si>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</si>
  <si>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</si>
  <si>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</si>
  <si>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</si>
  <si>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</si>
  <si>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</si>
  <si>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</si>
  <si>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</si>
  <si>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</si>
  <si>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</si>
  <si>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</si>
  <si>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</si>
  <si>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</si>
  <si>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</si>
  <si>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</si>
  <si>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</si>
  <si>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</si>
  <si>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</si>
  <si>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</si>
  <si>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</si>
  <si>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</si>
  <si>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</si>
  <si>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</si>
  <si>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</si>
  <si>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</si>
  <si>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</si>
  <si>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</si>
  <si>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</si>
  <si>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</si>
  <si>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</si>
  <si>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</si>
  <si>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</si>
  <si>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</si>
  <si>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</si>
  <si>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</si>
  <si>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</si>
  <si>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</si>
  <si>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</si>
  <si>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</si>
  <si>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</si>
  <si>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</si>
  <si>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</si>
  <si>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</si>
  <si>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</si>
  <si>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</si>
  <si>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</si>
  <si>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</si>
  <si>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</si>
  <si>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</si>
  <si>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</si>
  <si>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</si>
  <si>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</si>
  <si>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</si>
  <si>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</si>
  <si>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</si>
  <si>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</si>
  <si>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</si>
  <si>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</si>
  <si>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</si>
  <si>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</si>
  <si>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</si>
  <si>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</si>
  <si>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</si>
  <si>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</si>
  <si>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</si>
  <si>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</si>
  <si>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</si>
  <si>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</si>
  <si>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</si>
  <si>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</si>
  <si>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</si>
  <si>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</si>
  <si>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</si>
  <si>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</si>
  <si>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</si>
  <si>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</si>
  <si>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</si>
  <si>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</si>
  <si>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</si>
  <si>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</si>
  <si>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</si>
  <si>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</si>
  <si>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</si>
  <si>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</si>
  <si>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</si>
  <si>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</si>
  <si>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</si>
  <si>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</si>
  <si>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</si>
  <si>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</si>
  <si>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</si>
  <si>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</si>
  <si>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</si>
  <si>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</si>
  <si>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</si>
  <si>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</si>
  <si>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</si>
  <si>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</si>
  <si>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</si>
  <si>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</si>
  <si>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</si>
  <si>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</si>
  <si>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</si>
  <si>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</si>
  <si>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</si>
  <si>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</si>
  <si>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</si>
  <si>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</si>
  <si>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</si>
  <si>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</si>
  <si>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</si>
  <si>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</si>
  <si>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</si>
  <si>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</si>
  <si>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</si>
  <si>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</si>
  <si>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</si>
  <si>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</si>
  <si>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</si>
  <si>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</si>
  <si>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</si>
  <si>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</si>
  <si>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</si>
  <si>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</si>
  <si>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</si>
  <si>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</si>
  <si>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</si>
  <si>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</si>
  <si>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</si>
  <si>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</si>
  <si>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</si>
  <si>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</si>
  <si>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</si>
  <si>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</si>
  <si>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</si>
  <si>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</si>
  <si>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</si>
  <si>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</si>
  <si>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</si>
  <si>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</si>
  <si>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</si>
  <si>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</si>
  <si>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</si>
  <si>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</si>
  <si>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</si>
  <si>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</si>
  <si>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</si>
  <si>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</si>
  <si>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</si>
  <si>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</si>
  <si>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</si>
  <si>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</si>
  <si>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</si>
  <si>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</si>
  <si>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</si>
  <si>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</si>
  <si>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</si>
  <si>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</si>
  <si>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</si>
  <si>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</si>
  <si>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</si>
  <si>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</si>
  <si>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</si>
  <si>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</si>
  <si>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</si>
  <si>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</si>
  <si>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</si>
  <si>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</si>
  <si>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</si>
  <si>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</si>
  <si>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</si>
  <si>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</si>
  <si>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</si>
  <si>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</si>
  <si>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</si>
  <si>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</si>
  <si>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</si>
  <si>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</si>
  <si>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</si>
  <si>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</si>
  <si>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</si>
  <si>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</si>
  <si>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</si>
  <si>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</si>
  <si>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</si>
  <si>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</si>
  <si>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</si>
  <si>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</si>
  <si>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</si>
  <si>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</si>
  <si>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</si>
  <si>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</si>
  <si>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</si>
  <si>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</si>
  <si>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</si>
  <si>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</si>
  <si>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</si>
  <si>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</si>
  <si>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</si>
  <si>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</si>
  <si>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</si>
  <si>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</si>
  <si>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</si>
  <si>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</si>
  <si>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</si>
  <si>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</si>
  <si>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</si>
  <si>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</si>
  <si>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</si>
  <si>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</si>
  <si>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</si>
  <si>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</si>
  <si>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</si>
  <si>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</si>
  <si>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</si>
  <si>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</si>
  <si>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</si>
  <si>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</si>
  <si>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</si>
  <si>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</si>
  <si>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</si>
  <si>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</si>
  <si>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</si>
  <si>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</si>
  <si>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</si>
  <si>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</si>
  <si>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</si>
  <si>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</si>
  <si>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</si>
  <si>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</si>
  <si>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</si>
  <si>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</si>
  <si>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</si>
  <si>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</si>
  <si>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</si>
  <si>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</si>
  <si>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</si>
  <si>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</si>
  <si>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</si>
  <si>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</si>
  <si>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</si>
  <si>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</si>
  <si>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</si>
  <si>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</si>
  <si>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</si>
  <si>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</si>
  <si>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</si>
  <si>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</si>
  <si>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</si>
  <si>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</si>
  <si>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</si>
  <si>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</si>
  <si>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</si>
  <si>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</si>
  <si>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</si>
  <si>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</si>
  <si>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</si>
  <si>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</si>
  <si>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</si>
  <si>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</si>
  <si>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</si>
  <si>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</si>
  <si>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</si>
  <si>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</si>
  <si>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</si>
  <si>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</si>
  <si>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</si>
  <si>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</si>
  <si>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</si>
  <si>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</si>
  <si>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</si>
  <si>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</si>
  <si>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</si>
  <si>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</si>
  <si>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</si>
  <si>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</si>
  <si>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</si>
  <si>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</si>
  <si>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</si>
  <si>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</si>
  <si>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</si>
  <si>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</si>
  <si>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</si>
  <si>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</si>
  <si>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</si>
  <si>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</si>
  <si>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</si>
  <si>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</si>
  <si>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</si>
  <si>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</si>
  <si>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</si>
  <si>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</si>
  <si>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</si>
  <si>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</si>
  <si>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</si>
  <si>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</si>
  <si>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</si>
  <si>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</si>
  <si>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</si>
  <si>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</si>
  <si>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</si>
  <si>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</si>
  <si>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</si>
  <si>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</si>
  <si>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</si>
  <si>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</si>
  <si>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</si>
  <si>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</si>
  <si>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</si>
  <si>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</si>
  <si>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</si>
  <si>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</si>
  <si>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</si>
  <si>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</si>
  <si>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</si>
  <si>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</si>
  <si>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</si>
  <si>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</si>
  <si>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</si>
  <si>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</si>
  <si>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</si>
  <si>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</si>
  <si>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</si>
  <si>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</si>
  <si>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</si>
  <si>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</si>
  <si>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</si>
  <si>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</si>
  <si>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</si>
  <si>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</si>
  <si>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</si>
  <si>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</si>
  <si>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</si>
  <si>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</si>
  <si>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</si>
  <si>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</si>
  <si>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</si>
  <si>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</si>
  <si>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</si>
  <si>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</si>
  <si>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</si>
  <si>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</si>
  <si>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</si>
  <si>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</si>
  <si>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</si>
  <si>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</si>
  <si>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</si>
  <si>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</si>
  <si>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</si>
  <si>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</si>
  <si>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</si>
  <si>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</si>
  <si>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</si>
  <si>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</si>
  <si>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</si>
  <si>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</si>
  <si>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</si>
  <si>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</si>
  <si>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</si>
  <si>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</si>
  <si>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</si>
  <si>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</si>
  <si>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</si>
  <si>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</si>
  <si>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</si>
  <si>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</si>
  <si>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</si>
  <si>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</si>
  <si>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</si>
  <si>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</si>
  <si>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</si>
  <si>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</si>
  <si>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</si>
  <si>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</si>
  <si>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</si>
  <si>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</si>
  <si>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</si>
  <si>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</si>
  <si>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</si>
  <si>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</si>
  <si>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</si>
  <si>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</si>
  <si>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</si>
  <si>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</si>
  <si>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</si>
  <si>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</si>
  <si>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</si>
  <si>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</si>
  <si>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</si>
  <si>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</si>
  <si>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</si>
  <si>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</si>
  <si>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</si>
  <si>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</si>
  <si>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</si>
  <si>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</si>
  <si>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</si>
  <si>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</si>
  <si>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</si>
  <si>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</si>
  <si>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</si>
  <si>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</si>
  <si>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</si>
  <si>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</si>
  <si>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</si>
  <si>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</si>
  <si>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</si>
  <si>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</si>
  <si>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</si>
  <si>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</si>
  <si>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</si>
  <si>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</si>
  <si>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</si>
  <si>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</si>
  <si>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</si>
  <si>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</si>
  <si>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</si>
  <si>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</si>
  <si>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</si>
  <si>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</si>
  <si>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</si>
  <si>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</si>
  <si>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</si>
  <si>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</si>
  <si>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</si>
  <si>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</si>
  <si>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</si>
  <si>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</si>
  <si>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</si>
  <si>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</si>
  <si>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</si>
  <si>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</si>
  <si>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</si>
  <si>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</si>
  <si>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</si>
  <si>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</si>
  <si>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</si>
  <si>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</si>
  <si>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</si>
  <si>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</si>
  <si>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</si>
  <si>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</si>
  <si>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</si>
  <si>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</si>
  <si>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</si>
  <si>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</si>
  <si>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</si>
  <si>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</si>
  <si>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</si>
  <si>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</si>
  <si>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</si>
  <si>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</si>
  <si>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</si>
  <si>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</si>
  <si>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</si>
  <si>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</si>
  <si>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</si>
  <si>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</si>
  <si>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</si>
  <si>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</si>
  <si>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</si>
  <si>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</si>
  <si>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</si>
  <si>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</si>
  <si>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</si>
  <si>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</si>
  <si>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</si>
  <si>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</si>
  <si>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</si>
  <si>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</si>
  <si>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</si>
  <si>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</si>
  <si>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</si>
  <si>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</si>
  <si>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</si>
  <si>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</si>
  <si>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</si>
  <si>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</si>
  <si>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</si>
  <si>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</si>
  <si>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</si>
  <si>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</si>
  <si>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</si>
  <si>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</si>
  <si>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</si>
  <si>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</si>
  <si>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</si>
  <si>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</si>
  <si>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</si>
  <si>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</si>
  <si>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</si>
  <si>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</si>
  <si>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</si>
  <si>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</si>
  <si>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</si>
  <si>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</si>
  <si>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</si>
  <si>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</si>
  <si>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</si>
  <si>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</si>
  <si>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</si>
  <si>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</si>
  <si>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</si>
  <si>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</si>
  <si>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</si>
  <si>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</si>
  <si>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</si>
  <si>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</si>
  <si>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</si>
  <si>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</si>
  <si>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</si>
  <si>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</si>
  <si>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</si>
  <si>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</si>
  <si>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</si>
  <si>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</si>
  <si>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</si>
  <si>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</si>
  <si>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</si>
  <si>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</si>
  <si>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</si>
  <si>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</si>
  <si>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</si>
  <si>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</si>
  <si>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</si>
  <si>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</si>
  <si>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</si>
  <si>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</si>
  <si>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</si>
  <si>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</si>
  <si>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</si>
  <si>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</si>
  <si>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</si>
  <si>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</si>
  <si>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</si>
  <si>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</si>
  <si>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</si>
  <si>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</si>
  <si>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</si>
  <si>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</si>
  <si>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</si>
  <si>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</si>
  <si>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</si>
  <si>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</si>
  <si>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</si>
  <si>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</si>
  <si>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</si>
  <si>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</si>
  <si>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</si>
  <si>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</si>
  <si>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</si>
  <si>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</si>
  <si>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</si>
  <si>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</si>
  <si>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</si>
  <si>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</si>
  <si>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</si>
  <si>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</si>
  <si>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</si>
  <si>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</si>
  <si>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</si>
  <si>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</si>
  <si>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</si>
  <si>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</si>
  <si>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</si>
  <si>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</si>
  <si>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</si>
  <si>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</si>
  <si>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</si>
  <si>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</si>
  <si>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</si>
  <si>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</si>
  <si>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</si>
  <si>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</si>
  <si>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</si>
  <si>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</si>
  <si>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</si>
  <si>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</si>
  <si>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</si>
  <si>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</si>
  <si>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</si>
  <si>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</si>
  <si>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</si>
  <si>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</si>
  <si>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</si>
  <si>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</si>
  <si>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</si>
  <si>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</si>
  <si>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</si>
  <si>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</si>
  <si>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</si>
  <si>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</si>
  <si>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</si>
  <si>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</si>
  <si>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</si>
  <si>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</si>
  <si>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</si>
  <si>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</si>
  <si>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</si>
  <si>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</si>
  <si>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</si>
  <si>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</si>
  <si>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</si>
  <si>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</si>
  <si>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</si>
  <si>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</si>
  <si>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</si>
  <si>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</si>
  <si>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</si>
  <si>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</si>
  <si>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</si>
  <si>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</si>
  <si>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</si>
  <si>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</si>
  <si>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</si>
  <si>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</si>
  <si>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</si>
  <si>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</si>
  <si>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</si>
  <si>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</si>
  <si>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</si>
  <si>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</si>
  <si>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</si>
  <si>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</si>
  <si>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</si>
  <si>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</si>
  <si>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</si>
  <si>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</si>
  <si>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</si>
  <si>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</si>
  <si>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</si>
  <si>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</si>
  <si>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</si>
  <si>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</si>
  <si>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</si>
  <si>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</si>
  <si>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</si>
  <si>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</si>
  <si>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</si>
  <si>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</si>
  <si>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</si>
  <si>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</si>
  <si>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</si>
  <si>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</si>
  <si>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</si>
  <si>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</si>
  <si>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</si>
  <si>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</si>
  <si>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</si>
  <si>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</si>
  <si>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</si>
  <si>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</si>
  <si>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</si>
  <si>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</si>
  <si>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</si>
  <si>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</si>
  <si>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</si>
  <si>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</si>
  <si>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</si>
  <si>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</si>
  <si>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</si>
  <si>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</si>
  <si>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</si>
  <si>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</si>
  <si>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</si>
  <si>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</si>
  <si>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</si>
  <si>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</si>
  <si>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</si>
  <si>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</si>
  <si>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</si>
  <si>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</si>
  <si>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</si>
  <si>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</si>
  <si>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</si>
  <si>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</si>
  <si>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</si>
  <si>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</si>
  <si>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</si>
  <si>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</si>
  <si>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</si>
  <si>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</si>
  <si>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</si>
  <si>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</si>
  <si>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</si>
  <si>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</si>
  <si>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</si>
  <si>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</si>
  <si>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</si>
  <si>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</si>
  <si>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</si>
  <si>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</si>
  <si>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</si>
  <si>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</si>
  <si>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</si>
  <si>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</si>
  <si>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</si>
  <si>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</si>
  <si>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</si>
  <si>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</si>
  <si>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</si>
  <si>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</si>
  <si>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</si>
  <si>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</si>
  <si>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</si>
  <si>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</si>
  <si>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</si>
  <si>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</si>
  <si>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</si>
  <si>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</si>
  <si>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</si>
  <si>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</si>
  <si>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</si>
  <si>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</si>
  <si>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</si>
  <si>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</si>
  <si>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</si>
  <si>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</si>
  <si>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</si>
  <si>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</si>
  <si>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</si>
  <si>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</si>
  <si>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</si>
  <si>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</si>
  <si>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</si>
  <si>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</si>
  <si>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</si>
  <si>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</si>
  <si>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</si>
  <si>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</si>
  <si>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</si>
  <si>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</si>
  <si>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</si>
  <si>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</si>
  <si>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</si>
  <si>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</si>
  <si>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</si>
  <si>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</si>
  <si>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</si>
  <si>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</si>
  <si>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</si>
  <si>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</si>
  <si>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</si>
  <si>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</si>
  <si>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</si>
  <si>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</si>
  <si>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</si>
  <si>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</si>
  <si>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</si>
  <si>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</si>
  <si>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</si>
  <si>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</si>
  <si>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</si>
  <si>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</si>
  <si>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</si>
  <si>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</si>
  <si>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</si>
  <si>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</si>
  <si>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</si>
  <si>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</si>
  <si>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</si>
  <si>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</si>
  <si>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</si>
  <si>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</si>
  <si>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</si>
  <si>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</si>
  <si>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</si>
  <si>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</si>
  <si>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</si>
  <si>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</si>
  <si>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</si>
  <si>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</si>
  <si>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</si>
  <si>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</si>
  <si>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</si>
  <si>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</si>
  <si>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</si>
  <si>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</si>
  <si>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</si>
  <si>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</si>
  <si>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</si>
  <si>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</si>
  <si>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</si>
  <si>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</si>
  <si>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</si>
  <si>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</si>
  <si>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</si>
  <si>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</si>
  <si>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</si>
  <si>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</si>
  <si>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</si>
  <si>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</si>
  <si>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</si>
  <si>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</si>
  <si>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</si>
  <si>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</si>
  <si>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</si>
  <si>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</si>
  <si>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</si>
  <si>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</si>
  <si>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</si>
  <si>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</si>
  <si>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</si>
  <si>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</si>
  <si>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</si>
  <si>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</si>
  <si>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</si>
  <si>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</si>
  <si>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</si>
  <si>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</si>
  <si>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</si>
  <si>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</si>
  <si>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</si>
  <si>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</si>
  <si>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</si>
  <si>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</si>
  <si>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</si>
  <si>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</si>
  <si>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</si>
  <si>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</si>
  <si>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</si>
  <si>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</si>
  <si>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</si>
  <si>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</si>
  <si>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</si>
  <si>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</si>
  <si>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</si>
  <si>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</si>
  <si>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</si>
  <si>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</si>
  <si>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</si>
  <si>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</si>
  <si>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</si>
  <si>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</si>
  <si>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</si>
  <si>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</si>
  <si>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</si>
  <si>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</si>
  <si>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</si>
  <si>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</si>
  <si>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</si>
  <si>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</si>
  <si>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</si>
  <si>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</si>
  <si>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</si>
  <si>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</si>
  <si>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</si>
  <si>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</si>
  <si>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</si>
  <si>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</si>
  <si>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</si>
  <si>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</si>
  <si>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</si>
  <si>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</si>
  <si>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</si>
  <si>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</si>
  <si>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</si>
  <si>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</si>
  <si>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</si>
  <si>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</si>
  <si>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</si>
  <si>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</si>
  <si>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</si>
  <si>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</si>
  <si>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</si>
  <si>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</si>
  <si>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</si>
  <si>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</si>
  <si>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</si>
  <si>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</si>
  <si>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</si>
  <si>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</si>
  <si>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</si>
  <si>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</si>
  <si>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</si>
  <si>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</si>
  <si>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</si>
  <si>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</si>
  <si>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</si>
  <si>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</si>
  <si>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</si>
  <si>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</si>
  <si>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</si>
  <si>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</si>
  <si>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</si>
  <si>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</si>
  <si>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</si>
  <si>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</si>
  <si>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</si>
  <si>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</si>
  <si>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</si>
  <si>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</si>
  <si>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</si>
  <si>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</si>
  <si>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</si>
  <si>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</si>
  <si>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</si>
  <si>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</si>
  <si>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</si>
  <si>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</si>
  <si>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</si>
  <si>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</si>
  <si>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</si>
  <si>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</si>
  <si>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</si>
  <si>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</si>
  <si>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</si>
  <si>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</si>
  <si>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</si>
  <si>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</si>
  <si>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</si>
  <si>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</si>
  <si>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</si>
  <si>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</si>
  <si>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</si>
  <si>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</si>
  <si>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</si>
  <si>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</si>
  <si>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</si>
  <si>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</si>
  <si>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</si>
  <si>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</si>
  <si>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</si>
  <si>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</si>
  <si>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</si>
  <si>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</si>
  <si>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</si>
  <si>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</si>
  <si>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</si>
  <si>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</si>
  <si>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</si>
  <si>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</si>
  <si>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</si>
  <si>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</si>
  <si>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</si>
  <si>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</si>
  <si>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</si>
  <si>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</si>
  <si>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</si>
  <si>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</si>
  <si>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</si>
  <si>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</si>
  <si>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</si>
  <si>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</si>
  <si>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</si>
  <si>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</si>
  <si>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</si>
  <si>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</si>
  <si>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</si>
  <si>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</si>
  <si>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</si>
  <si>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</si>
  <si>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</si>
  <si>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</si>
  <si>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</si>
  <si>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</si>
  <si>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</si>
  <si>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</si>
  <si>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</si>
  <si>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</si>
  <si>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</si>
  <si>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</si>
  <si>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</si>
  <si>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</si>
  <si>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</si>
  <si>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</si>
  <si>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</si>
  <si>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</si>
  <si>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</si>
  <si>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</si>
  <si>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</si>
  <si>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</si>
  <si>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</si>
  <si>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</si>
  <si>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</si>
  <si>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</si>
  <si>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</si>
  <si>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</si>
  <si>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</si>
  <si>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</si>
  <si>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</si>
  <si>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</si>
  <si>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</si>
  <si>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</si>
  <si>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</si>
  <si>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</si>
  <si>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</si>
  <si>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</si>
  <si>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</si>
  <si>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</si>
  <si>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</si>
  <si>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</si>
  <si>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</si>
  <si>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</si>
  <si>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</si>
  <si>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</si>
  <si>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</si>
  <si>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</si>
  <si>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</si>
  <si>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</si>
  <si>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</si>
  <si>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</si>
  <si>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</si>
  <si>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</si>
  <si>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</si>
  <si>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</si>
  <si>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</si>
  <si>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</si>
  <si>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</si>
  <si>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</si>
  <si>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</si>
  <si>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</si>
  <si>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</si>
  <si>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</si>
  <si>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</si>
  <si>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</si>
  <si>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</si>
  <si>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</si>
  <si>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</si>
  <si>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</si>
  <si>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</si>
  <si>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</si>
  <si>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</si>
  <si>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</si>
  <si>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</si>
  <si>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</si>
  <si>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</si>
  <si>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</si>
  <si>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</si>
  <si>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</si>
  <si>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</si>
  <si>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</si>
  <si>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</si>
  <si>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</si>
  <si>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</si>
  <si>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</si>
  <si>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</si>
  <si>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</si>
  <si>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</si>
  <si>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</si>
  <si>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</si>
  <si>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</si>
  <si>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</si>
  <si>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</si>
  <si>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</si>
  <si>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</si>
  <si>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</si>
  <si>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</si>
  <si>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</si>
  <si>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</si>
  <si>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</si>
  <si>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</si>
  <si>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</si>
  <si>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</si>
  <si>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</si>
  <si>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</si>
  <si>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</si>
  <si>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</si>
  <si>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</si>
  <si>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</si>
  <si>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</si>
  <si>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</si>
  <si>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</si>
  <si>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</si>
  <si>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</si>
  <si>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</si>
  <si>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</si>
  <si>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</si>
  <si>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</si>
  <si>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</si>
  <si>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</si>
  <si>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</si>
  <si>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</si>
  <si>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</si>
  <si>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</si>
  <si>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</si>
  <si>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</si>
  <si>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</si>
  <si>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</si>
  <si>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</si>
  <si>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</si>
  <si>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</si>
  <si>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</si>
  <si>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</si>
  <si>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</si>
  <si>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</si>
  <si>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</si>
  <si>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</si>
  <si>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</si>
  <si>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</si>
  <si>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</si>
  <si>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</si>
  <si>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</si>
  <si>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</si>
  <si>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</si>
  <si>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</si>
  <si>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</si>
  <si>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</si>
  <si>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</si>
  <si>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</si>
  <si>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</si>
  <si>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</si>
  <si>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</si>
  <si>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</si>
  <si>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</si>
  <si>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</si>
  <si>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</si>
  <si>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</si>
  <si>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</si>
  <si>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</si>
  <si>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</si>
  <si>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</si>
  <si>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</si>
  <si>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</si>
  <si>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</si>
  <si>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</si>
  <si>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</si>
  <si>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</si>
  <si>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</si>
  <si>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</si>
  <si>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</si>
  <si>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</si>
  <si>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</si>
  <si>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</si>
  <si>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</si>
  <si>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</si>
  <si>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</si>
  <si>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</si>
  <si>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</si>
  <si>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</si>
  <si>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</si>
  <si>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</si>
  <si>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</si>
  <si>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</si>
  <si>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</si>
  <si>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</si>
  <si>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</si>
  <si>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</si>
  <si>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</si>
  <si>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</si>
  <si>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</si>
  <si>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</si>
  <si>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</si>
  <si>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</si>
  <si>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</si>
  <si>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</si>
  <si>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</si>
  <si>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</si>
  <si>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</si>
  <si>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</si>
  <si>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</si>
  <si>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</si>
  <si>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</si>
  <si>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</si>
  <si>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</si>
  <si>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</si>
  <si>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</si>
  <si>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</si>
  <si>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</si>
  <si>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</si>
  <si>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</si>
  <si>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</si>
  <si>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</si>
  <si>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</si>
  <si>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</si>
  <si>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</si>
  <si>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</si>
  <si>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</si>
  <si>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</si>
  <si>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</si>
  <si>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</si>
  <si>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</si>
  <si>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</si>
  <si>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</si>
  <si>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</si>
  <si>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</si>
  <si>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</si>
  <si>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</si>
  <si>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</si>
  <si>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</si>
  <si>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</si>
  <si>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</si>
  <si>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</si>
  <si>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</si>
  <si>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</si>
  <si>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</si>
  <si>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</si>
  <si>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</si>
  <si>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</si>
  <si>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</si>
  <si>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</si>
  <si>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</si>
  <si>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</si>
  <si>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</si>
  <si>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</si>
  <si>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</si>
  <si>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</si>
  <si>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</si>
  <si>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</si>
  <si>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</si>
  <si>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</si>
  <si>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</si>
  <si>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</si>
  <si>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</si>
  <si>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</si>
  <si>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</si>
  <si>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</si>
  <si>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</si>
  <si>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</si>
  <si>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</si>
  <si>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</si>
  <si>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</si>
  <si>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</si>
  <si>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</si>
  <si>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</si>
  <si>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</si>
  <si>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</si>
  <si>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</si>
  <si>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</si>
  <si>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</si>
  <si>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</si>
  <si>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</si>
  <si>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</si>
  <si>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</si>
  <si>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</si>
  <si>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</si>
  <si>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</si>
  <si>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</si>
  <si>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</si>
  <si>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</si>
  <si>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</si>
  <si>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</si>
  <si>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</si>
  <si>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</si>
  <si>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</si>
  <si>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</si>
  <si>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</si>
  <si>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</si>
  <si>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</si>
  <si>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</si>
  <si>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</si>
  <si>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</si>
  <si>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</si>
  <si>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</si>
  <si>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</si>
  <si>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</si>
  <si>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</si>
  <si>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</si>
  <si>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</si>
  <si>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</si>
  <si>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</si>
  <si>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</si>
  <si>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</si>
  <si>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</si>
  <si>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</si>
  <si>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</si>
  <si>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</si>
  <si>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</si>
  <si>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</si>
  <si>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</si>
  <si>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</si>
  <si>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</si>
  <si>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</si>
  <si>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</si>
  <si>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</si>
  <si>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</si>
  <si>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</si>
  <si>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</si>
  <si>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</si>
  <si>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</si>
  <si>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</si>
  <si>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</si>
  <si>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</si>
  <si>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</si>
  <si>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</si>
  <si>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</si>
  <si>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</si>
  <si>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</si>
  <si>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</si>
  <si>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</si>
  <si>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</si>
  <si>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</si>
  <si>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</si>
  <si>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</si>
  <si>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</si>
  <si>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</si>
  <si>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</si>
  <si>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</si>
  <si>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</si>
  <si>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</si>
  <si>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</si>
  <si>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</si>
  <si>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</si>
  <si>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</si>
  <si>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</si>
  <si>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</si>
  <si>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</si>
  <si>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</si>
  <si>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</si>
  <si>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</si>
  <si>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</si>
  <si>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</si>
  <si>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</si>
  <si>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</si>
  <si>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</si>
  <si>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</si>
  <si>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</si>
  <si>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</si>
  <si>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</si>
  <si>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</si>
  <si>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</si>
  <si>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</si>
  <si>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</si>
  <si>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</si>
  <si>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</si>
  <si>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</si>
  <si>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</si>
  <si>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</si>
  <si>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</si>
  <si>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</si>
  <si>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</si>
  <si>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</si>
  <si>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</si>
  <si>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</si>
  <si>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</si>
  <si>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</si>
  <si>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</si>
  <si>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</si>
  <si>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</si>
  <si>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</si>
  <si>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</si>
  <si>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</si>
  <si>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</si>
  <si>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</si>
  <si>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</si>
  <si>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</si>
  <si>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</si>
  <si>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</si>
  <si>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</si>
  <si>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</si>
  <si>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</si>
  <si>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</si>
  <si>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</si>
  <si>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</si>
  <si>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</si>
  <si>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</si>
  <si>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</si>
  <si>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</si>
  <si>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</si>
  <si>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</si>
  <si>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</si>
  <si>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</si>
  <si>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</si>
  <si>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</si>
  <si>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</si>
  <si>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</si>
  <si>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</si>
  <si>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</si>
  <si>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</si>
  <si>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</si>
  <si>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</si>
  <si>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</si>
  <si>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</si>
  <si>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</si>
  <si>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</si>
  <si>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</si>
  <si>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</si>
  <si>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</si>
  <si>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</si>
  <si>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</si>
  <si>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</si>
  <si>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</si>
  <si>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</si>
  <si>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</si>
  <si>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</si>
  <si>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</si>
  <si>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</si>
  <si>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</si>
  <si>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</si>
  <si>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</si>
  <si>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</si>
  <si>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</si>
  <si>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</si>
  <si>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</si>
  <si>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</si>
  <si>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</si>
  <si>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</si>
  <si>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</si>
  <si>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</si>
  <si>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</si>
  <si>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</si>
  <si>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</si>
  <si>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</si>
  <si>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</si>
  <si>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</si>
  <si>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</si>
  <si>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</si>
  <si>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</si>
  <si>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</si>
  <si>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</si>
  <si>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</si>
  <si>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</si>
  <si>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</si>
  <si>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</si>
  <si>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</si>
  <si>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</si>
  <si>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</si>
  <si>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</si>
  <si>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</si>
  <si>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</si>
  <si>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</si>
  <si>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</si>
  <si>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</si>
  <si>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</si>
  <si>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</si>
  <si>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</si>
  <si>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</si>
  <si>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</si>
  <si>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</si>
  <si>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</si>
  <si>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</si>
  <si>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</si>
  <si>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</si>
  <si>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</si>
  <si>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</si>
  <si>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</si>
  <si>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</si>
  <si>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</si>
  <si>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</si>
  <si>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</si>
  <si>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</si>
  <si>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</si>
  <si>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</si>
  <si>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</si>
  <si>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</si>
  <si>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</si>
  <si>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</si>
  <si>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</si>
  <si>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</si>
  <si>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</si>
  <si>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</si>
  <si>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</si>
  <si>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</si>
  <si>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</si>
  <si>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</si>
  <si>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</si>
  <si>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</si>
  <si>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</si>
  <si>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</si>
  <si>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</si>
  <si>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</si>
  <si>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</si>
  <si>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</si>
  <si>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</si>
  <si>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</si>
  <si>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</si>
  <si>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</si>
  <si>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</si>
  <si>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</si>
  <si>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</si>
  <si>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</si>
  <si>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</si>
  <si>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</si>
  <si>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</si>
  <si>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</si>
  <si>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</si>
  <si>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</si>
  <si>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</si>
  <si>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</si>
  <si>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</si>
  <si>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</si>
  <si>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</si>
  <si>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</si>
  <si>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</si>
  <si>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</si>
  <si>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</si>
  <si>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</si>
  <si>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</si>
  <si>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</si>
  <si>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</si>
  <si>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</si>
  <si>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</si>
  <si>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</si>
  <si>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</si>
  <si>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</si>
  <si>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</si>
  <si>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</si>
  <si>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</si>
  <si>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</si>
  <si>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</si>
  <si>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</si>
  <si>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</si>
  <si>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</si>
  <si>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</si>
  <si>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</si>
  <si>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</si>
  <si>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</si>
  <si>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</si>
  <si>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</si>
  <si>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</si>
  <si>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</si>
  <si>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</si>
  <si>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</si>
  <si>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</si>
  <si>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</si>
  <si>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</si>
  <si>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</si>
  <si>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</si>
  <si>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</si>
  <si>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</si>
  <si>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</si>
  <si>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</si>
  <si>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</si>
  <si>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</si>
  <si>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</si>
  <si>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</si>
  <si>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</si>
  <si>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</si>
  <si>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</si>
  <si>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</si>
  <si>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</si>
  <si>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</si>
  <si>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</si>
  <si>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</si>
  <si>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</si>
  <si>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</si>
  <si>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</si>
  <si>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</si>
  <si>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</si>
  <si>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</si>
  <si>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</si>
  <si>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</si>
  <si>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</si>
  <si>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</si>
  <si>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</si>
  <si>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</si>
  <si>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</si>
  <si>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</si>
  <si>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</si>
  <si>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</si>
  <si>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</si>
  <si>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</si>
  <si>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</si>
  <si>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</si>
  <si>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</si>
  <si>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</si>
  <si>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</si>
  <si>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</si>
  <si>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</si>
  <si>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</si>
  <si>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</si>
  <si>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</si>
  <si>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</si>
  <si>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</si>
  <si>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</si>
  <si>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</si>
  <si>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</si>
  <si>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</si>
  <si>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</si>
  <si>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</si>
  <si>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</si>
  <si>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</si>
  <si>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</si>
  <si>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</si>
  <si>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</si>
  <si>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</si>
  <si>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</si>
  <si>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</si>
  <si>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</si>
  <si>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</si>
  <si>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</si>
  <si>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</si>
  <si>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</si>
  <si>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</si>
  <si>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</si>
  <si>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</si>
  <si>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</si>
  <si>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</si>
  <si>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</si>
  <si>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</si>
  <si>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</si>
  <si>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</si>
  <si>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</si>
  <si>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</si>
  <si>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</si>
  <si>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</si>
  <si>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</si>
  <si>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</si>
  <si>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</si>
  <si>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</si>
  <si>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</si>
  <si>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</si>
  <si>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</si>
  <si>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</si>
  <si>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</si>
  <si>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</si>
  <si>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</si>
  <si>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</si>
  <si>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</si>
  <si>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</si>
  <si>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</si>
  <si>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</si>
  <si>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</si>
  <si>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</si>
  <si>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</si>
  <si>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</si>
  <si>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</si>
  <si>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</si>
  <si>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</si>
  <si>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</si>
  <si>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</si>
  <si>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</si>
  <si>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</si>
  <si>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</si>
  <si>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</si>
  <si>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</si>
  <si>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</si>
  <si>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</si>
  <si>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</si>
  <si>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</si>
  <si>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</si>
  <si>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</si>
  <si>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</si>
  <si>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</si>
  <si>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</si>
  <si>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</si>
  <si>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</si>
  <si>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</si>
  <si>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</si>
  <si>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</si>
  <si>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</si>
  <si>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</si>
  <si>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</si>
  <si>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</si>
  <si>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</si>
  <si>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</si>
  <si>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</si>
  <si>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</si>
  <si>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</si>
  <si>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</si>
  <si>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</si>
  <si>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</si>
  <si>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</si>
  <si>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</si>
  <si>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</si>
  <si>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</si>
  <si>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</si>
  <si>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</si>
  <si>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</si>
  <si>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</si>
  <si>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</si>
  <si>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</si>
  <si>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</si>
  <si>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</si>
  <si>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</si>
  <si>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</si>
  <si>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</si>
  <si>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</si>
  <si>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</si>
  <si>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</si>
  <si>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</si>
  <si>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</si>
  <si>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</si>
  <si>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</si>
  <si>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</si>
  <si>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</si>
  <si>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</si>
  <si>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</si>
  <si>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</si>
  <si>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</si>
  <si>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</si>
  <si>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</si>
  <si>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</si>
  <si>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</si>
  <si>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</si>
  <si>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</si>
  <si>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</si>
  <si>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</si>
  <si>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</si>
  <si>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</si>
  <si>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</si>
  <si>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</si>
  <si>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</si>
  <si>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</si>
  <si>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</si>
  <si>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</si>
  <si>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</si>
  <si>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</si>
  <si>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</si>
  <si>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</si>
  <si>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</si>
  <si>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</si>
  <si>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</si>
  <si>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</si>
  <si>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</si>
  <si>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</si>
  <si>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</si>
  <si>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</si>
  <si>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</si>
  <si>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</si>
  <si>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</si>
  <si>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</si>
  <si>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</si>
  <si>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</si>
  <si>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</si>
  <si>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</si>
  <si>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</si>
  <si>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</si>
  <si>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</si>
  <si>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</si>
  <si>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</si>
  <si>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</si>
  <si>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</si>
  <si>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</si>
  <si>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</si>
  <si>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</si>
  <si>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</si>
  <si>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</si>
  <si>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</si>
  <si>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</si>
  <si>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</si>
  <si>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</si>
  <si>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</si>
  <si>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</si>
  <si>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</si>
  <si>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</si>
  <si>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</si>
  <si>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</si>
  <si>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</si>
  <si>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</si>
  <si>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</si>
  <si>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</si>
  <si>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</si>
  <si>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</si>
  <si>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</si>
  <si>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</si>
  <si>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</si>
  <si>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</si>
  <si>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</si>
  <si>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</si>
  <si>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</si>
  <si>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</si>
  <si>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</si>
  <si>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</si>
  <si>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</si>
  <si>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</si>
  <si>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</si>
  <si>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</si>
  <si>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</si>
  <si>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</si>
  <si>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</si>
  <si>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</si>
  <si>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</si>
  <si>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</si>
  <si>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</si>
  <si>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</si>
  <si>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</si>
  <si>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</si>
  <si>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</si>
  <si>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</si>
  <si>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</si>
  <si>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</si>
  <si>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</si>
  <si>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</si>
  <si>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</si>
  <si>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</si>
  <si>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</si>
  <si>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</si>
  <si>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</si>
  <si>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</si>
  <si>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</si>
  <si>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</si>
  <si>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</si>
  <si>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</si>
  <si>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</si>
  <si>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</si>
  <si>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</si>
  <si>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</si>
  <si>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</si>
  <si>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</si>
  <si>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</si>
  <si>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</si>
  <si>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</si>
  <si>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</si>
  <si>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</si>
  <si>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</si>
  <si>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</si>
  <si>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</si>
  <si>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</si>
  <si>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</si>
  <si>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</si>
  <si>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</si>
  <si>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</si>
  <si>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</si>
  <si>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</si>
  <si>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</si>
  <si>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</si>
  <si>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</si>
  <si>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</si>
  <si>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</si>
  <si>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</si>
  <si>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</si>
  <si>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</si>
  <si>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</si>
  <si>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</si>
  <si>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</si>
  <si>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</si>
  <si>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</si>
  <si>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</si>
  <si>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</si>
  <si>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</si>
  <si>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</si>
  <si>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</si>
  <si>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</si>
  <si>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</si>
  <si>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</si>
  <si>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</si>
  <si>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</si>
  <si>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</si>
  <si>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</si>
  <si>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</si>
  <si>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</si>
  <si>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</si>
  <si>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</si>
  <si>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</si>
  <si>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</si>
  <si>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</si>
  <si>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</si>
  <si>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</si>
  <si>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</si>
  <si>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</si>
  <si>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</si>
  <si>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</si>
  <si>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</si>
  <si>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</si>
  <si>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</si>
  <si>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</si>
  <si>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</si>
  <si>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</si>
  <si>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</si>
  <si>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</si>
  <si>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</si>
  <si>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</si>
  <si>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</si>
  <si>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</si>
  <si>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</si>
  <si>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</si>
  <si>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</si>
  <si>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</si>
  <si>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</si>
  <si>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</si>
  <si>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</si>
  <si>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</si>
  <si>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</si>
  <si>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</si>
  <si>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</si>
  <si>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</si>
  <si>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</si>
  <si>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</si>
  <si>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</si>
  <si>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</si>
  <si>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</si>
  <si>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</si>
  <si>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</si>
  <si>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</si>
  <si>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</si>
  <si>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</si>
  <si>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</si>
  <si>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</si>
  <si>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</si>
  <si>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</si>
  <si>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</si>
  <si>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</si>
  <si>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</si>
  <si>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</si>
  <si>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</si>
  <si>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</si>
  <si>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</si>
  <si>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</si>
  <si>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</si>
  <si>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</si>
  <si>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</si>
  <si>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</si>
  <si>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</si>
  <si>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</si>
  <si>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</si>
  <si>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</si>
  <si>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</si>
  <si>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</si>
  <si>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</si>
  <si>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</si>
  <si>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</si>
  <si>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</si>
  <si>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</si>
  <si>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</si>
  <si>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</si>
  <si>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</si>
  <si>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</si>
  <si>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</si>
  <si>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</si>
  <si>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</si>
  <si>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</si>
  <si>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</si>
  <si>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</si>
  <si>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</si>
  <si>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</si>
  <si>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</si>
  <si>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</si>
  <si>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</si>
  <si>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</si>
  <si>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</si>
  <si>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</si>
  <si>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</si>
  <si>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</si>
  <si>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</si>
  <si>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</si>
  <si>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</si>
  <si>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</si>
  <si>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</si>
  <si>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</si>
  <si>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</si>
  <si>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</si>
  <si>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</si>
  <si>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</si>
  <si>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</si>
  <si>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</si>
  <si>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</si>
  <si>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</si>
  <si>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</si>
  <si>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</si>
  <si>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</si>
  <si>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</si>
  <si>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</si>
  <si>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</si>
  <si>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</si>
  <si>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</si>
  <si>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</si>
  <si>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</si>
  <si>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</si>
  <si>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</si>
  <si>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</si>
  <si>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</si>
  <si>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</si>
  <si>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</si>
  <si>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</si>
  <si>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</si>
  <si>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</si>
  <si>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</si>
  <si>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</si>
  <si>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</si>
  <si>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</si>
  <si>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</si>
  <si>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</si>
  <si>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</si>
  <si>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</si>
  <si>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</si>
  <si>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</si>
  <si>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</si>
  <si>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</si>
  <si>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</si>
  <si>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</si>
  <si>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</si>
  <si>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</si>
  <si>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</si>
  <si>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</si>
  <si>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</si>
  <si>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</si>
  <si>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</si>
  <si>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</si>
  <si>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</si>
  <si>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</si>
  <si>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</si>
  <si>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</si>
  <si>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</si>
  <si>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</si>
  <si>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</si>
  <si>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</si>
  <si>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</si>
  <si>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</si>
  <si>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</si>
  <si>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</si>
  <si>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</si>
  <si>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</si>
  <si>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</si>
  <si>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</si>
  <si>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</si>
  <si>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</si>
  <si>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</si>
  <si>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</si>
  <si>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</si>
  <si>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</si>
  <si>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</si>
  <si>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</si>
  <si>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</si>
  <si>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</si>
  <si>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</si>
  <si>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</si>
  <si>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</si>
  <si>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</si>
  <si>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</si>
  <si>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</si>
  <si>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</si>
  <si>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</si>
  <si>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</si>
  <si>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</si>
  <si>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</si>
  <si>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</si>
  <si>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</si>
  <si>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</si>
  <si>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</si>
  <si>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</si>
  <si>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</si>
  <si>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</si>
  <si>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</si>
  <si>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</si>
  <si>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</si>
  <si>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</si>
  <si>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</si>
  <si>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</si>
  <si>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</si>
  <si>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</si>
  <si>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</si>
  <si>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</si>
  <si>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</si>
  <si>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</si>
  <si>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</si>
  <si>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</si>
  <si>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</si>
  <si>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</si>
  <si>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</si>
  <si>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</si>
  <si>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</si>
  <si>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</si>
  <si>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</si>
  <si>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</si>
  <si>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</si>
  <si>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</si>
  <si>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</si>
  <si>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</si>
  <si>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</si>
  <si>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</si>
  <si>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</si>
  <si>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</si>
  <si>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</si>
  <si>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</si>
  <si>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</si>
  <si>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</si>
  <si>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</si>
  <si>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</si>
  <si>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</si>
  <si>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</si>
  <si>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</si>
  <si>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</si>
  <si>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</si>
  <si>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</si>
  <si>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</si>
  <si>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</si>
  <si>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</si>
  <si>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</si>
  <si>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</si>
  <si>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</si>
  <si>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</si>
  <si>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</si>
  <si>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</si>
  <si>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</si>
  <si>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</si>
  <si>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</si>
  <si>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</si>
  <si>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</si>
  <si>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</si>
  <si>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</si>
  <si>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</si>
  <si>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</si>
  <si>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</si>
  <si>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</si>
  <si>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</si>
  <si>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</si>
  <si>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</si>
  <si>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</si>
  <si>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</si>
  <si>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</si>
  <si>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</si>
  <si>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</si>
  <si>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</si>
  <si>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</si>
  <si>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</si>
  <si>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</si>
  <si>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</si>
  <si>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</si>
  <si>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</si>
  <si>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</si>
  <si>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</si>
  <si>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</si>
  <si>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</si>
  <si>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</si>
  <si>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</si>
  <si>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</si>
  <si>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</si>
  <si>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</si>
  <si>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</si>
  <si>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</si>
  <si>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</si>
  <si>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</si>
  <si>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</si>
  <si>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</si>
  <si>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</si>
  <si>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</si>
  <si>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</si>
  <si>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</si>
  <si>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</si>
  <si>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</si>
  <si>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</si>
  <si>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</si>
  <si>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</si>
  <si>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</si>
  <si>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</si>
  <si>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</si>
  <si>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</si>
  <si>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</si>
  <si>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</si>
  <si>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</si>
  <si>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</si>
  <si>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</si>
  <si>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</si>
  <si>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</si>
  <si>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</si>
  <si>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</si>
  <si>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</si>
  <si>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</si>
  <si>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</si>
  <si>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</si>
  <si>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</si>
  <si>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</si>
  <si>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</si>
  <si>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</si>
  <si>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</si>
  <si>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</si>
  <si>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</si>
  <si>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</si>
  <si>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</si>
  <si>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</si>
  <si>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</si>
  <si>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</si>
  <si>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</si>
  <si>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</si>
  <si>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</si>
  <si>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</si>
  <si>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</si>
  <si>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</si>
  <si>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</si>
  <si>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</si>
  <si>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</si>
  <si>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</si>
  <si>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</si>
  <si>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</si>
  <si>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</si>
  <si>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</si>
  <si>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</si>
  <si>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</si>
  <si>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</si>
  <si>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</si>
  <si>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</si>
  <si>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</si>
  <si>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</si>
  <si>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</si>
  <si>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</si>
  <si>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</si>
  <si>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</si>
  <si>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</si>
  <si>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</si>
  <si>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</si>
  <si>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</si>
  <si>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</si>
  <si>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</si>
  <si>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</si>
  <si>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</si>
  <si>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</si>
  <si>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</si>
  <si>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</si>
  <si>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</si>
  <si>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</si>
  <si>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</si>
  <si>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</si>
  <si>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</si>
  <si>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</si>
  <si>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</si>
  <si>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</si>
  <si>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</si>
  <si>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</si>
  <si>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</si>
  <si>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</si>
  <si>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</si>
  <si>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</si>
  <si>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</si>
  <si>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</si>
  <si>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</si>
  <si>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</si>
  <si>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</si>
  <si>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</si>
  <si>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</si>
  <si>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</si>
  <si>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</si>
  <si>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</si>
  <si>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</si>
  <si>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</si>
  <si>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</si>
  <si>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</si>
  <si>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</si>
  <si>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</si>
  <si>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</si>
  <si>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</si>
  <si>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</si>
  <si>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</si>
  <si>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</si>
  <si>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</si>
  <si>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</si>
  <si>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</si>
  <si>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</si>
  <si>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</si>
  <si>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</si>
  <si>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</si>
  <si>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</si>
  <si>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</si>
  <si>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</si>
  <si>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</si>
  <si>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</si>
  <si>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</si>
  <si>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</si>
  <si>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</si>
  <si>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</si>
  <si>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</si>
  <si>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</si>
  <si>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</si>
  <si>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</si>
  <si>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</si>
  <si>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</si>
  <si>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</si>
  <si>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</si>
  <si>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</si>
  <si>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</si>
  <si>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</si>
  <si>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</si>
  <si>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</si>
  <si>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</si>
  <si>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</si>
  <si>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</si>
  <si>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</si>
  <si>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</si>
  <si>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</si>
  <si>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</si>
  <si>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</si>
  <si>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</si>
  <si>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</si>
  <si>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</si>
  <si>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</si>
  <si>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</si>
  <si>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</si>
  <si>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</si>
  <si>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</si>
  <si>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</si>
  <si>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</si>
  <si>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</si>
  <si>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</si>
  <si>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</si>
  <si>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</si>
  <si>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</si>
  <si>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</si>
  <si>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</si>
  <si>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</si>
  <si>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</si>
  <si>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</si>
  <si>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</si>
  <si>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</si>
  <si>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</si>
  <si>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</si>
  <si>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</si>
  <si>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</si>
  <si>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</si>
  <si>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</si>
  <si>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</si>
  <si>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</si>
  <si>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</si>
  <si>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</si>
  <si>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</si>
  <si>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</si>
  <si>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</si>
  <si>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</si>
  <si>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</si>
  <si>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</si>
  <si>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</si>
  <si>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</si>
  <si>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</si>
  <si>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</si>
  <si>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</si>
  <si>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</si>
  <si>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</si>
  <si>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</si>
  <si>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</si>
  <si>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</si>
  <si>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</si>
  <si>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</si>
  <si>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</si>
  <si>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</si>
  <si>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</si>
  <si>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</si>
  <si>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</si>
  <si>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</si>
  <si>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</si>
  <si>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</si>
  <si>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</si>
  <si>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</si>
  <si>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</si>
  <si>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</si>
  <si>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</si>
  <si>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</si>
  <si>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</si>
  <si>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</si>
  <si>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</si>
  <si>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</si>
  <si>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</si>
  <si>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</si>
  <si>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</si>
  <si>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</si>
  <si>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</si>
  <si>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</si>
  <si>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</si>
  <si>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</si>
  <si>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</si>
  <si>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</si>
  <si>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</si>
  <si>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</si>
  <si>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</si>
  <si>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</si>
  <si>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</si>
  <si>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</si>
  <si>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</si>
  <si>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</si>
  <si>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</si>
  <si>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</si>
  <si>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</si>
  <si>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</si>
  <si>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</si>
  <si>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</si>
  <si>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</si>
  <si>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</si>
  <si>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</si>
  <si>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</si>
  <si>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</si>
  <si>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</si>
  <si>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</si>
  <si>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</si>
  <si>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</si>
  <si>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</si>
  <si>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</si>
  <si>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</si>
  <si>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</si>
  <si>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</si>
  <si>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</si>
  <si>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</si>
  <si>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</si>
  <si>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</si>
  <si>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</si>
  <si>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</si>
  <si>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</si>
  <si>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</si>
  <si>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</si>
  <si>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</si>
  <si>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</si>
  <si>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</si>
  <si>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</si>
  <si>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</si>
  <si>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</si>
  <si>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</si>
  <si>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</si>
  <si>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</si>
  <si>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</si>
  <si>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</si>
  <si>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</si>
  <si>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</si>
  <si>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</si>
  <si>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</si>
  <si>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</si>
  <si>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</si>
  <si>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</si>
  <si>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</si>
  <si>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</si>
  <si>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</si>
  <si>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</si>
  <si>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</si>
  <si>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</si>
  <si>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</si>
  <si>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</si>
  <si>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</si>
  <si>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</si>
  <si>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</si>
  <si>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</si>
  <si>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</si>
  <si>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</si>
  <si>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</si>
  <si>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</si>
  <si>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</si>
  <si>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</si>
  <si>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</si>
  <si>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</si>
  <si>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</si>
  <si>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</si>
  <si>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</si>
  <si>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</si>
  <si>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</si>
  <si>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</si>
  <si>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</si>
  <si>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</si>
  <si>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</si>
  <si>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</si>
  <si>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</si>
  <si>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</si>
  <si>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</si>
  <si>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</si>
  <si>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</si>
  <si>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</si>
  <si>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</si>
  <si>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</si>
  <si>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</si>
  <si>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</si>
  <si>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</si>
  <si>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</si>
  <si>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</si>
  <si>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</si>
  <si>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</si>
  <si>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</si>
  <si>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</si>
  <si>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</si>
  <si>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</si>
  <si>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</si>
  <si>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</si>
  <si>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</si>
  <si>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</si>
  <si>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</si>
  <si>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</si>
  <si>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</si>
  <si>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</si>
  <si>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</si>
  <si>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</si>
  <si>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</si>
  <si>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</si>
  <si>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</si>
  <si>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</si>
  <si>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</si>
  <si>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</si>
  <si>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</si>
  <si>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</si>
  <si>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</si>
  <si>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</si>
  <si>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</si>
  <si>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</si>
  <si>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</si>
  <si>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</si>
  <si>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</si>
  <si>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</si>
  <si>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</si>
  <si>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</si>
  <si>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</si>
  <si>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</si>
  <si>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</si>
  <si>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</si>
  <si>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</si>
  <si>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</si>
  <si>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</si>
  <si>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</si>
  <si>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</si>
  <si>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</si>
  <si>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</si>
  <si>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</si>
  <si>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</si>
  <si>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</si>
  <si>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</si>
  <si>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</si>
  <si>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</si>
  <si>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</si>
  <si>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</si>
  <si>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</si>
  <si>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</si>
  <si>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</si>
  <si>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</si>
  <si>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</si>
  <si>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</si>
  <si>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</si>
  <si>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</si>
  <si>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</si>
  <si>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</si>
  <si>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</si>
  <si>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</si>
  <si>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</si>
  <si>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</si>
  <si>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</si>
  <si>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</si>
  <si>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</si>
  <si>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</si>
  <si>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</si>
  <si>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</si>
  <si>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</si>
  <si>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</si>
  <si>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</si>
  <si>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</si>
  <si>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</si>
  <si>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</si>
  <si>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</si>
  <si>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</si>
  <si>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</si>
  <si>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</si>
  <si>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</si>
  <si>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</si>
  <si>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</si>
  <si>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</si>
  <si>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</si>
  <si>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</si>
  <si>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</si>
  <si>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</si>
  <si>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</si>
  <si>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</si>
  <si>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</si>
  <si>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</si>
  <si>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</si>
  <si>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</si>
  <si>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</si>
  <si>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</si>
  <si>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</si>
  <si>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</si>
  <si>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</si>
  <si>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</si>
  <si>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</si>
  <si>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</si>
  <si>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</si>
  <si>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</si>
  <si>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</si>
  <si>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</si>
  <si>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</si>
  <si>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</si>
  <si>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</si>
  <si>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</si>
  <si>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</si>
  <si>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</si>
  <si>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</si>
  <si>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</si>
  <si>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</si>
  <si>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</si>
  <si>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</si>
  <si>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</si>
  <si>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</si>
  <si>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</si>
  <si>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</si>
  <si>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</si>
  <si>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</si>
  <si>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</si>
  <si>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</si>
  <si>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</si>
  <si>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</si>
  <si>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</si>
  <si>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</si>
  <si>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</si>
  <si>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</si>
  <si>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</si>
  <si>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</si>
  <si>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</si>
  <si>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</si>
  <si>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</si>
  <si>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</si>
  <si>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</si>
  <si>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</si>
  <si>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</si>
  <si>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</si>
  <si>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</si>
  <si>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</si>
  <si>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</si>
  <si>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</si>
  <si>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</si>
  <si>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</si>
  <si>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</si>
  <si>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</si>
  <si>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</si>
  <si>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</si>
  <si>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</si>
  <si>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</si>
  <si>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</si>
  <si>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</si>
  <si>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</si>
  <si>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</si>
  <si>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</si>
  <si>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</si>
  <si>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</si>
  <si>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</si>
  <si>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</si>
  <si>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</si>
  <si>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</si>
  <si>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</si>
  <si>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</si>
  <si>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</si>
  <si>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</si>
  <si>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</si>
  <si>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</si>
  <si>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</si>
  <si>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</si>
  <si>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</si>
  <si>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</si>
  <si>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</si>
  <si>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</si>
  <si>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</si>
  <si>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</si>
  <si>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</si>
  <si>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</si>
  <si>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</si>
  <si>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</si>
  <si>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</si>
  <si>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</si>
  <si>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</si>
  <si>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</si>
  <si>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</si>
  <si>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</si>
  <si>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</si>
  <si>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</si>
  <si>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</si>
  <si>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</si>
  <si>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</si>
  <si>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</si>
  <si>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</si>
  <si>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</si>
  <si>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</si>
  <si>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</si>
  <si>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</si>
  <si>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</si>
  <si>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</si>
  <si>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</si>
  <si>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</si>
  <si>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</si>
  <si>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</si>
  <si>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</si>
  <si>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</si>
  <si>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</si>
  <si>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</si>
  <si>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</si>
  <si>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</si>
  <si>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</si>
  <si>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</si>
  <si>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</si>
  <si>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</si>
  <si>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</si>
  <si>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</si>
  <si>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</si>
  <si>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</si>
  <si>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</si>
  <si>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</si>
  <si>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</si>
  <si>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</si>
  <si>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</si>
  <si>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</si>
  <si>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</si>
  <si>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</si>
  <si>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</si>
  <si>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</si>
  <si>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</si>
  <si>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</si>
  <si>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</si>
  <si>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</si>
  <si>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</si>
  <si>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</si>
  <si>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</si>
  <si>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</si>
  <si>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</si>
  <si>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</si>
  <si>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</si>
  <si>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</si>
  <si>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</si>
  <si>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</si>
  <si>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</si>
  <si>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</si>
  <si>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</si>
  <si>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</si>
  <si>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</si>
  <si>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</si>
  <si>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</si>
  <si>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</si>
  <si>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</si>
  <si>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</si>
  <si>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</si>
  <si>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</si>
  <si>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</si>
  <si>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</si>
  <si>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</si>
  <si>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</si>
  <si>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</si>
  <si>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</si>
  <si>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</si>
  <si>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</si>
  <si>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</si>
  <si>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</si>
  <si>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</si>
  <si>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</si>
  <si>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</si>
  <si>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</si>
  <si>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</si>
  <si>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</si>
  <si>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</si>
  <si>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</si>
  <si>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</si>
  <si>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</si>
  <si>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</si>
  <si>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</si>
  <si>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</si>
  <si>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</si>
  <si>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</si>
  <si>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</si>
  <si>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</si>
  <si>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</si>
  <si>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</si>
  <si>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</si>
  <si>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</si>
  <si>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</si>
  <si>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</si>
  <si>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</si>
  <si>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</si>
  <si>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</si>
  <si>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</si>
  <si>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</si>
  <si>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</si>
  <si>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</si>
  <si>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</si>
  <si>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</si>
  <si>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</si>
  <si>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</si>
  <si>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</si>
  <si>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</si>
  <si>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</si>
  <si>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</si>
  <si>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</si>
  <si>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</si>
  <si>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</si>
  <si>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</si>
  <si>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</si>
  <si>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</si>
  <si>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</si>
  <si>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</si>
  <si>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</si>
  <si>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</si>
  <si>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</si>
  <si>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</si>
  <si>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</si>
  <si>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</si>
  <si>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</si>
  <si>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</si>
  <si>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</si>
  <si>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</si>
  <si>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</si>
  <si>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</si>
  <si>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</si>
  <si>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</si>
  <si>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</si>
  <si>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</si>
  <si>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</si>
  <si>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</si>
  <si>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</si>
  <si>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</si>
  <si>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</si>
  <si>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</si>
  <si>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</si>
  <si>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</si>
  <si>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</si>
  <si>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</si>
  <si>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</si>
  <si>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</si>
  <si>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</si>
  <si>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</si>
  <si>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</si>
  <si>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</si>
  <si>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</si>
  <si>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</si>
  <si>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</si>
  <si>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</si>
  <si>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</si>
  <si>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</si>
  <si>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</si>
  <si>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</si>
  <si>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</si>
  <si>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</si>
  <si>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</si>
  <si>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</si>
  <si>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</si>
  <si>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</si>
  <si>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</si>
  <si>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</si>
  <si>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</si>
  <si>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</si>
  <si>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</si>
  <si>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</si>
  <si>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</si>
  <si>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</si>
  <si>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</si>
  <si>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</si>
  <si>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</si>
  <si>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</si>
  <si>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</si>
  <si>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</si>
  <si>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</si>
  <si>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</si>
  <si>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</si>
  <si>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</si>
  <si>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</si>
  <si>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</si>
  <si>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</si>
  <si>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</si>
  <si>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</si>
  <si>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</si>
  <si>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</si>
  <si>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</si>
  <si>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</si>
  <si>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</si>
  <si>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</si>
  <si>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</si>
  <si>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</si>
  <si>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</si>
  <si>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</si>
  <si>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</si>
  <si>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</si>
  <si>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</si>
  <si>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</si>
  <si>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</si>
  <si>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</si>
  <si>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</si>
  <si>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</si>
  <si>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</si>
  <si>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</si>
  <si>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</si>
  <si>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</si>
  <si>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</si>
  <si>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</si>
  <si>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</si>
  <si>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</si>
  <si>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</si>
  <si>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</si>
  <si>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</si>
  <si>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</si>
  <si>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</si>
  <si>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</si>
  <si>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</si>
  <si>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</si>
  <si>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</si>
  <si>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</si>
  <si>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</si>
  <si>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</si>
  <si>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</si>
  <si>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</si>
  <si>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</si>
  <si>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</si>
  <si>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</si>
  <si>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</si>
  <si>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</si>
  <si>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</si>
  <si>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</si>
  <si>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</si>
  <si>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</si>
  <si>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</si>
  <si>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</si>
  <si>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</si>
  <si>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</si>
  <si>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</si>
  <si>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</si>
  <si>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</si>
  <si>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</si>
  <si>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</si>
  <si>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</si>
  <si>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</si>
  <si>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</si>
  <si>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</si>
  <si>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</si>
  <si>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</si>
  <si>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</si>
  <si>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</si>
  <si>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</si>
  <si>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</si>
  <si>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</si>
  <si>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</si>
  <si>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</si>
  <si>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</si>
  <si>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</si>
  <si>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</si>
  <si>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</si>
  <si>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</si>
  <si>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</si>
  <si>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</si>
  <si>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</si>
  <si>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</si>
  <si>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</si>
  <si>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</si>
  <si>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</si>
  <si>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</si>
  <si>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</si>
  <si>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</si>
  <si>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</si>
  <si>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</si>
  <si>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</si>
  <si>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</si>
  <si>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</si>
  <si>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</si>
  <si>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</si>
  <si>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</si>
  <si>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</si>
  <si>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</si>
  <si>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</si>
  <si>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</si>
  <si>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</si>
  <si>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</si>
  <si>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</si>
  <si>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</si>
  <si>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</si>
  <si>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</si>
  <si>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</si>
  <si>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</si>
  <si>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</si>
  <si>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</si>
  <si>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</si>
  <si>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</si>
  <si>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</si>
  <si>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</si>
  <si>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</si>
  <si>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</si>
  <si>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</si>
  <si>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</si>
  <si>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</si>
  <si>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</si>
  <si>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</si>
  <si>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</si>
  <si>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</si>
  <si>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</si>
  <si>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</si>
  <si>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</si>
  <si>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</si>
  <si>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</si>
  <si>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</si>
  <si>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</si>
  <si>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</si>
  <si>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</si>
  <si>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</si>
  <si>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</si>
  <si>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</si>
  <si>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</si>
  <si>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</si>
  <si>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</si>
  <si>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</si>
  <si>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</si>
  <si>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</si>
  <si>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</si>
  <si>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</si>
  <si>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</si>
  <si>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</si>
  <si>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</si>
  <si>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</si>
  <si>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</si>
  <si>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</si>
  <si>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</si>
  <si>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</si>
  <si>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</si>
  <si>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</si>
  <si>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</si>
  <si>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</si>
  <si>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</si>
  <si>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</si>
  <si>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</si>
  <si>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</si>
  <si>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</si>
  <si>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</si>
  <si>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</si>
  <si>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</si>
  <si>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</si>
  <si>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</si>
  <si>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</si>
  <si>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</si>
  <si>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</si>
  <si>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</si>
  <si>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</si>
  <si>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</si>
  <si>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</si>
  <si>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</si>
  <si>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</si>
  <si>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</si>
  <si>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</si>
  <si>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</si>
  <si>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</si>
  <si>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</si>
  <si>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</si>
  <si>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</si>
  <si>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</si>
  <si>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</si>
  <si>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</si>
  <si>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</si>
  <si>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</si>
  <si>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</si>
  <si>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</si>
  <si>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</si>
  <si>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</si>
  <si>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</si>
  <si>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</si>
  <si>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</si>
  <si>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</si>
  <si>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</si>
  <si>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</si>
  <si>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</si>
  <si>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</si>
  <si>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</si>
  <si>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</si>
  <si>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</si>
  <si>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</si>
  <si>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</si>
  <si>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</si>
  <si>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</si>
  <si>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</si>
  <si>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</si>
  <si>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</si>
  <si>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</si>
  <si>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</si>
  <si>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</si>
  <si>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</si>
  <si>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</si>
  <si>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</si>
  <si>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</si>
  <si>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</si>
  <si>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</si>
  <si>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</si>
  <si>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</si>
  <si>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</si>
  <si>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</si>
  <si>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</si>
  <si>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</si>
  <si>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</si>
  <si>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</si>
  <si>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</si>
  <si>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</si>
  <si>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</si>
  <si>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</si>
  <si>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</si>
  <si>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</si>
  <si>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</si>
  <si>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</si>
  <si>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</si>
  <si>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</si>
  <si>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</si>
  <si>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</si>
  <si>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</si>
  <si>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</si>
  <si>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</si>
  <si>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</si>
  <si>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</si>
  <si>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</si>
  <si>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</si>
  <si>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</si>
  <si>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</si>
  <si>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</si>
  <si>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</si>
  <si>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</si>
  <si>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</si>
  <si>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</si>
  <si>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</si>
  <si>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</si>
  <si>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</si>
  <si>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</si>
  <si>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</si>
  <si>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</si>
  <si>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</si>
  <si>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</si>
  <si>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</si>
  <si>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</si>
  <si>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</si>
  <si>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</si>
  <si>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</si>
  <si>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</si>
  <si>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</si>
  <si>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</si>
  <si>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</si>
  <si>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</si>
  <si>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</si>
  <si>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</si>
  <si>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</si>
  <si>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</si>
  <si>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</si>
  <si>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</si>
  <si>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</si>
  <si>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</si>
  <si>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</si>
  <si>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</si>
  <si>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</si>
  <si>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</si>
  <si>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</si>
  <si>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</si>
  <si>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</si>
  <si>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</si>
  <si>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</si>
  <si>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</si>
  <si>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</si>
  <si>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</si>
  <si>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</si>
  <si>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</si>
  <si>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</si>
  <si>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</si>
  <si>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</si>
  <si>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</si>
  <si>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</si>
  <si>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</si>
  <si>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</si>
  <si>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</si>
  <si>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</si>
  <si>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</si>
  <si>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</si>
  <si>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</si>
  <si>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</si>
  <si>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</si>
  <si>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</si>
  <si>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</si>
  <si>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</si>
  <si>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</si>
  <si>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</si>
  <si>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</si>
  <si>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</si>
  <si>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</si>
  <si>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</si>
  <si>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</si>
  <si>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</si>
  <si>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</si>
  <si>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</si>
  <si>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</si>
  <si>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</si>
  <si>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</si>
  <si>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</si>
  <si>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</si>
  <si>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</si>
  <si>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</si>
  <si>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</si>
  <si>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</si>
  <si>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</si>
  <si>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</si>
  <si>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</si>
  <si>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</si>
  <si>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</si>
  <si>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</si>
  <si>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</si>
  <si>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</si>
  <si>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</si>
  <si>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</si>
  <si>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</si>
  <si>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</si>
  <si>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</si>
  <si>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</si>
  <si>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</si>
  <si>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</si>
  <si>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</si>
  <si>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</si>
  <si>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</si>
  <si>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</si>
  <si>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</si>
  <si>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</si>
  <si>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</si>
  <si>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</si>
  <si>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</si>
  <si>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</si>
  <si>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</si>
  <si>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</si>
  <si>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</si>
  <si>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</si>
  <si>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</si>
  <si>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</si>
  <si>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</si>
  <si>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</si>
  <si>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</si>
  <si>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</si>
  <si>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</si>
  <si>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</si>
  <si>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</si>
  <si>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</si>
  <si>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</si>
  <si>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</si>
  <si>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</si>
  <si>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</si>
  <si>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</si>
  <si>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</si>
  <si>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</si>
  <si>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</si>
  <si>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</si>
  <si>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</si>
  <si>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</si>
  <si>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</si>
  <si>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</si>
  <si>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</si>
  <si>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</si>
  <si>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</si>
  <si>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</si>
  <si>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</si>
  <si>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</si>
  <si>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</si>
  <si>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</si>
  <si>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</si>
  <si>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</si>
  <si>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</si>
  <si>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</si>
  <si>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</si>
  <si>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</si>
  <si>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</si>
  <si>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</si>
  <si>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</si>
  <si>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</si>
  <si>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</si>
  <si>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</si>
  <si>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</si>
  <si>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</si>
  <si>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</si>
  <si>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</si>
  <si>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</si>
  <si>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</si>
  <si>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</si>
  <si>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</si>
  <si>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</si>
  <si>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</si>
  <si>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</si>
  <si>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</si>
  <si>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</si>
  <si>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</si>
  <si>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</si>
  <si>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</si>
  <si>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</si>
  <si>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</si>
  <si>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</si>
  <si>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</si>
  <si>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</si>
  <si>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</si>
  <si>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</si>
  <si>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</si>
  <si>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</si>
  <si>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</si>
  <si>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</si>
  <si>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</si>
  <si>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</si>
  <si>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</si>
  <si>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</si>
  <si>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</si>
  <si>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</si>
  <si>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</si>
  <si>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</si>
  <si>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</si>
  <si>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</si>
  <si>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</si>
  <si>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</si>
  <si>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</si>
  <si>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</si>
  <si>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</si>
  <si>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</si>
  <si>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</si>
  <si>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</si>
  <si>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</si>
  <si>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</si>
  <si>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</si>
  <si>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</si>
  <si>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</si>
  <si>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</si>
  <si>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</si>
  <si>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</si>
  <si>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</si>
  <si>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</si>
  <si>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</si>
  <si>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</si>
  <si>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</si>
  <si>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</si>
  <si>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</si>
  <si>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</si>
  <si>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</si>
  <si>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</si>
  <si>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</si>
  <si>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</si>
  <si>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</si>
  <si>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</si>
  <si>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</si>
  <si>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</si>
  <si>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</si>
  <si>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</si>
  <si>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</si>
  <si>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</si>
  <si>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</si>
  <si>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</si>
  <si>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</si>
  <si>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</si>
  <si>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</si>
  <si>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</si>
  <si>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</si>
  <si>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</si>
  <si>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</si>
  <si>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</si>
  <si>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</si>
  <si>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</si>
  <si>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</si>
  <si>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</si>
  <si>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</si>
  <si>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</si>
  <si>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</si>
  <si>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</si>
  <si>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</si>
  <si>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</si>
  <si>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</si>
  <si>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</si>
  <si>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</si>
  <si>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</si>
  <si>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</si>
  <si>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</si>
  <si>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</si>
  <si>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</si>
  <si>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</si>
  <si>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</si>
  <si>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</si>
  <si>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</si>
  <si>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</si>
  <si>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</si>
  <si>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</si>
  <si>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</si>
  <si>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</si>
  <si>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</si>
  <si>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</si>
  <si>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</si>
  <si>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</si>
  <si>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</si>
  <si>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</si>
  <si>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</si>
  <si>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</si>
  <si>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</si>
  <si>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</si>
  <si>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</si>
  <si>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</si>
  <si>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</si>
  <si>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</si>
  <si>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</si>
  <si>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</si>
  <si>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</si>
  <si>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</si>
  <si>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</si>
  <si>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</si>
  <si>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</si>
  <si>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</si>
  <si>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</si>
  <si>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</si>
  <si>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</si>
  <si>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</si>
  <si>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</si>
  <si>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</si>
  <si>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</si>
  <si>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</si>
  <si>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</si>
  <si>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</si>
  <si>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</si>
  <si>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</si>
  <si>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</si>
  <si>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</si>
  <si>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</si>
  <si>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</si>
  <si>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</si>
  <si>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</si>
  <si>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</si>
  <si>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</si>
  <si>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</si>
  <si>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</si>
  <si>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</si>
  <si>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</si>
  <si>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</si>
  <si>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</si>
  <si>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</si>
  <si>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</si>
  <si>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</si>
  <si>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</si>
  <si>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</si>
  <si>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</si>
  <si>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</si>
  <si>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</si>
  <si>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</si>
  <si>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</si>
  <si>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</si>
  <si>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</si>
  <si>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</si>
  <si>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</si>
  <si>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</si>
  <si>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</si>
  <si>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</si>
  <si>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</si>
  <si>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</si>
  <si>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</si>
  <si>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</si>
  <si>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</si>
  <si>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</si>
  <si>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</si>
  <si>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</si>
  <si>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</si>
  <si>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</si>
  <si>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</si>
  <si>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</si>
  <si>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</si>
  <si>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</si>
  <si>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</si>
  <si>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</si>
  <si>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</si>
  <si>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</si>
  <si>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</si>
  <si>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</si>
  <si>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</si>
  <si>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</si>
  <si>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</si>
  <si>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</si>
  <si>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</si>
  <si>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</si>
  <si>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</si>
  <si>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</si>
  <si>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</si>
  <si>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</si>
  <si>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</si>
  <si>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</si>
  <si>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</si>
  <si>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</si>
  <si>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</si>
  <si>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</si>
  <si>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</si>
  <si>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</si>
  <si>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</si>
  <si>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</si>
  <si>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</si>
  <si>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</si>
  <si>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</si>
  <si>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</si>
  <si>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</si>
  <si>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</si>
  <si>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</si>
  <si>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</si>
  <si>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</si>
  <si>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</si>
  <si>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</si>
  <si>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</si>
  <si>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</si>
  <si>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</si>
  <si>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</si>
  <si>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</si>
  <si>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</si>
  <si>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</si>
  <si>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</si>
  <si>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</si>
  <si>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</si>
  <si>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</si>
  <si>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</si>
  <si>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</si>
  <si>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</si>
  <si>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</si>
  <si>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</si>
  <si>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</si>
  <si>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</si>
  <si>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</si>
  <si>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</si>
  <si>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</si>
  <si>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</si>
  <si>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</si>
  <si>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</si>
  <si>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</si>
  <si>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</si>
  <si>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</si>
  <si>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</si>
  <si>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</si>
  <si>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</si>
  <si>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</si>
  <si>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</si>
  <si>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</si>
  <si>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</si>
  <si>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</si>
  <si>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</si>
  <si>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</si>
  <si>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</si>
  <si>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</si>
  <si>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</si>
  <si>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</si>
  <si>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</si>
  <si>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</si>
  <si>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</si>
  <si>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</si>
  <si>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</si>
  <si>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</si>
  <si>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</si>
  <si>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</si>
  <si>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</si>
  <si>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</si>
  <si>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</si>
  <si>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</si>
  <si>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</si>
  <si>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</si>
  <si>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</si>
  <si>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</si>
  <si>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</si>
  <si>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</si>
  <si>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</si>
  <si>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</si>
  <si>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</si>
  <si>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</si>
  <si>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</si>
  <si>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</si>
  <si>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</si>
  <si>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</si>
  <si>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</si>
  <si>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</si>
  <si>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</si>
  <si>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</si>
  <si>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</si>
  <si>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</si>
  <si>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</si>
  <si>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</si>
  <si>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</si>
  <si>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</si>
  <si>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</si>
  <si>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</si>
  <si>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</si>
  <si>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</si>
  <si>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</si>
  <si>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</si>
  <si>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</si>
  <si>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</si>
  <si>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</si>
  <si>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</si>
  <si>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</si>
  <si>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</si>
  <si>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</si>
  <si>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</si>
  <si>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</si>
  <si>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</si>
  <si>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</si>
  <si>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</si>
  <si>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</si>
  <si>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</si>
  <si>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</si>
  <si>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</si>
  <si>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</si>
  <si>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</si>
  <si>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</si>
  <si>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</si>
  <si>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</si>
  <si>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</si>
  <si>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</si>
  <si>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</si>
  <si>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</si>
  <si>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</si>
  <si>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</si>
  <si>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</si>
  <si>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</si>
  <si>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</si>
  <si>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</si>
  <si>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</si>
  <si>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</si>
  <si>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</si>
  <si>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</si>
  <si>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</si>
  <si>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</si>
  <si>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</si>
  <si>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</si>
  <si>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</si>
  <si>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</si>
  <si>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</si>
  <si>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</si>
  <si>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</si>
  <si>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</si>
  <si>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</si>
  <si>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</si>
  <si>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</si>
  <si>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</si>
  <si>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</si>
  <si>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</si>
  <si>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</si>
  <si>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</si>
  <si>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</si>
  <si>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</si>
  <si>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</si>
  <si>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</si>
  <si>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</si>
  <si>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</si>
  <si>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</si>
  <si>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</si>
  <si>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</si>
  <si>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</si>
  <si>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</si>
  <si>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</si>
  <si>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</si>
  <si>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</si>
  <si>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</si>
  <si>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</si>
  <si>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</si>
  <si>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</si>
  <si>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</si>
  <si>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</si>
  <si>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</si>
  <si>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</si>
  <si>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</si>
  <si>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</si>
  <si>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</si>
  <si>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</si>
  <si>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</si>
  <si>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</si>
  <si>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</si>
  <si>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</si>
  <si>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</si>
  <si>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</si>
  <si>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</si>
  <si>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</si>
  <si>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</si>
  <si>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</si>
  <si>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</si>
  <si>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</si>
  <si>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</si>
  <si>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</si>
  <si>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</si>
  <si>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</si>
  <si>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</si>
  <si>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</si>
  <si>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</si>
  <si>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</si>
  <si>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</si>
  <si>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</si>
  <si>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</si>
  <si>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</si>
  <si>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</si>
  <si>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</si>
  <si>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</si>
  <si>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</si>
  <si>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</si>
  <si>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</si>
  <si>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</si>
  <si>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</si>
  <si>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</si>
  <si>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</si>
  <si>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</si>
  <si>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</si>
  <si>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</si>
  <si>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</si>
  <si>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</si>
  <si>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</si>
  <si>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</si>
  <si>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</si>
  <si>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</si>
  <si>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</si>
  <si>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</si>
  <si>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</si>
  <si>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</si>
  <si>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</si>
  <si>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</si>
  <si>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</si>
  <si>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</si>
  <si>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</si>
  <si>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</si>
  <si>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</si>
  <si>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</si>
  <si>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</si>
  <si>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</si>
  <si>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</si>
  <si>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</si>
  <si>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</si>
  <si>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</si>
  <si>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</si>
  <si>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</si>
  <si>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</si>
  <si>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</si>
  <si>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</si>
  <si>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</si>
  <si>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</si>
  <si>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</si>
  <si>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</si>
  <si>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</si>
  <si>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</si>
  <si>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</si>
  <si>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</si>
  <si>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</si>
  <si>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</si>
  <si>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</si>
  <si>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</si>
  <si>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</si>
  <si>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</si>
  <si>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</si>
  <si>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</si>
  <si>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</si>
  <si>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</si>
  <si>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</si>
  <si>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</si>
  <si>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</si>
  <si>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</si>
  <si>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</si>
  <si>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</si>
  <si>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</si>
  <si>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</si>
  <si>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</si>
  <si>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</si>
  <si>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</si>
  <si>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</si>
  <si>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</si>
  <si>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</si>
  <si>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</si>
  <si>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</si>
  <si>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</si>
  <si>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</si>
  <si>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</si>
  <si>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</si>
  <si>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</si>
  <si>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</si>
  <si>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</si>
  <si>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</si>
  <si>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</si>
  <si>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</si>
  <si>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</si>
  <si>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</si>
  <si>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</si>
  <si>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</si>
  <si>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</si>
  <si>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</si>
  <si>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</si>
  <si>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</si>
  <si>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</si>
  <si>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</si>
  <si>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</si>
  <si>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</si>
  <si>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</si>
  <si>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</si>
  <si>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</si>
  <si>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</si>
  <si>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</si>
  <si>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</si>
  <si>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</si>
  <si>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</si>
  <si>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</si>
  <si>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</si>
  <si>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</si>
  <si>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</si>
  <si>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</si>
  <si>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</si>
  <si>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</si>
  <si>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</si>
  <si>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</si>
  <si>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</si>
  <si>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</si>
  <si>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</si>
  <si>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</si>
  <si>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</si>
  <si>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</si>
  <si>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</si>
  <si>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</si>
  <si>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</si>
  <si>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</si>
  <si>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</si>
  <si>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</si>
  <si>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</si>
  <si>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</si>
  <si>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</si>
  <si>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</si>
  <si>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</si>
  <si>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</si>
  <si>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</si>
  <si>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</si>
  <si>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</si>
  <si>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</si>
  <si>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</si>
  <si>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</si>
  <si>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</si>
  <si>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</si>
  <si>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</si>
  <si>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</si>
  <si>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</si>
  <si>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</si>
  <si>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</si>
  <si>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</si>
  <si>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</si>
  <si>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</si>
  <si>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</si>
  <si>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</si>
  <si>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</si>
  <si>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</si>
  <si>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</si>
  <si>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</si>
  <si>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</si>
  <si>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</si>
  <si>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</si>
  <si>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</si>
  <si>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</si>
  <si>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</si>
  <si>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</si>
  <si>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</si>
  <si>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</si>
  <si>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</si>
  <si>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</si>
  <si>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</si>
  <si>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</si>
  <si>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</si>
  <si>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</si>
  <si>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</si>
  <si>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</si>
  <si>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</si>
  <si>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</si>
  <si>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</si>
  <si>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</si>
  <si>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</si>
  <si>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</si>
  <si>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</si>
  <si>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</si>
  <si>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</si>
  <si>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</si>
  <si>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</si>
  <si>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</si>
  <si>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</si>
  <si>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</si>
  <si>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</si>
  <si>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</si>
  <si>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</si>
  <si>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</si>
  <si>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</si>
  <si>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</si>
  <si>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</si>
  <si>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</si>
  <si>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</si>
  <si>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</si>
  <si>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</si>
  <si>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</si>
  <si>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</si>
  <si>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</si>
  <si>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</si>
  <si>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</si>
  <si>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</si>
  <si>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</si>
  <si>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</si>
  <si>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</si>
  <si>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</si>
  <si>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</si>
  <si>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</si>
  <si>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</si>
  <si>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</si>
  <si>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</si>
  <si>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</si>
  <si>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</si>
  <si>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</si>
  <si>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</si>
  <si>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</si>
  <si>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</si>
  <si>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</si>
  <si>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</si>
  <si>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</si>
  <si>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</si>
  <si>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</si>
  <si>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</si>
  <si>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</si>
  <si>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</si>
  <si>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</si>
  <si>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</si>
  <si>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</si>
  <si>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</si>
  <si>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</si>
  <si>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</si>
  <si>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</si>
  <si>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</si>
  <si>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</si>
  <si>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</si>
  <si>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</si>
  <si>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</si>
  <si>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</si>
  <si>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</si>
  <si>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</si>
  <si>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</si>
  <si>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</si>
  <si>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</si>
  <si>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</si>
  <si>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</si>
  <si>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</si>
  <si>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</si>
  <si>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</si>
  <si>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</si>
  <si>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</si>
  <si>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</si>
  <si>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</si>
  <si>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</si>
  <si>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</si>
  <si>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</si>
  <si>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</si>
  <si>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</si>
  <si>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</si>
  <si>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</si>
  <si>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</si>
  <si>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</si>
  <si>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</si>
  <si>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</si>
  <si>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</si>
  <si>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</si>
  <si>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</si>
  <si>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</si>
  <si>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</si>
  <si>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</si>
  <si>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</si>
  <si>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</si>
  <si>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</si>
  <si>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</si>
  <si>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</si>
  <si>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</si>
  <si>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</si>
  <si>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</si>
  <si>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</si>
  <si>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</si>
  <si>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</si>
  <si>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</si>
  <si>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</si>
  <si>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</si>
  <si>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</si>
  <si>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</si>
  <si>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</si>
  <si>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</si>
  <si>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</si>
  <si>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</si>
  <si>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</si>
  <si>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</si>
  <si>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</si>
  <si>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</si>
  <si>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</si>
  <si>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</si>
  <si>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</si>
  <si>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</si>
  <si>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</si>
  <si>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</si>
  <si>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</si>
  <si>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</si>
  <si>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</si>
  <si>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</si>
  <si>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</si>
  <si>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</si>
  <si>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</si>
  <si>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</si>
  <si>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</si>
  <si>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</si>
  <si>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</si>
  <si>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</si>
  <si>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</si>
  <si>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</si>
  <si>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</si>
  <si>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</si>
  <si>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</si>
  <si>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</si>
  <si>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</si>
  <si>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</si>
  <si>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</si>
  <si>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</si>
  <si>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</si>
  <si>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</si>
  <si>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</si>
  <si>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</si>
  <si>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</si>
  <si>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</si>
  <si>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</si>
  <si>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</si>
  <si>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</si>
  <si>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</si>
  <si>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</si>
  <si>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</si>
  <si>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</si>
  <si>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</si>
  <si>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</si>
  <si>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</si>
  <si>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</si>
  <si>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</si>
  <si>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</si>
  <si>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</si>
  <si>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</si>
  <si>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</si>
  <si>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</si>
  <si>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</si>
  <si>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</si>
  <si>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</si>
  <si>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</si>
  <si>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</si>
  <si>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</si>
  <si>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</si>
  <si>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</si>
  <si>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</si>
  <si>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</si>
  <si>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</si>
  <si>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</si>
  <si>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</si>
  <si>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</si>
  <si>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</si>
  <si>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</si>
  <si>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</si>
  <si>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</si>
  <si>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</si>
  <si>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</si>
  <si>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</si>
  <si>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</si>
  <si>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</si>
  <si>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</si>
  <si>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</si>
  <si>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</si>
  <si>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</si>
  <si>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</si>
  <si>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</si>
  <si>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</si>
  <si>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</si>
  <si>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</si>
  <si>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</si>
  <si>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</si>
  <si>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</si>
  <si>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</si>
  <si>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</si>
  <si>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</si>
  <si>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</si>
  <si>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</si>
  <si>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</si>
  <si>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</si>
  <si>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</si>
  <si>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</si>
  <si>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</si>
  <si>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</si>
  <si>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</si>
  <si>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</si>
  <si>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</si>
  <si>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</si>
  <si>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</si>
  <si>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</si>
  <si>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</si>
  <si>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</si>
  <si>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</si>
  <si>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</si>
  <si>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</si>
  <si>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</si>
  <si>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</si>
  <si>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</si>
  <si>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</si>
  <si>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</si>
  <si>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</si>
  <si>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</si>
  <si>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</si>
  <si>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</si>
  <si>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</si>
  <si>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</si>
  <si>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</si>
  <si>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</si>
  <si>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</si>
  <si>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</si>
  <si>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</si>
  <si>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</si>
  <si>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</si>
  <si>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</si>
  <si>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</si>
  <si>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</si>
  <si>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</si>
  <si>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</si>
  <si>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</si>
  <si>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</si>
  <si>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</si>
  <si>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</si>
  <si>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</si>
  <si>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</si>
  <si>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</si>
  <si>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</si>
  <si>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</si>
  <si>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</si>
  <si>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</si>
  <si>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</si>
  <si>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</si>
  <si>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</si>
  <si>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</si>
  <si>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</si>
  <si>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</si>
  <si>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</si>
  <si>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</si>
  <si>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</si>
  <si>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</si>
  <si>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</si>
  <si>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</si>
  <si>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</si>
  <si>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</si>
  <si>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</si>
  <si>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</si>
  <si>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</si>
  <si>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</si>
  <si>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</si>
  <si>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</si>
  <si>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</si>
  <si>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</si>
  <si>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</si>
  <si>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</si>
  <si>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</si>
  <si>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</si>
  <si>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</si>
  <si>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</si>
  <si>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</si>
  <si>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</si>
  <si>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</si>
  <si>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</si>
  <si>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</si>
  <si>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</si>
  <si>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</si>
  <si>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</si>
  <si>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</si>
  <si>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</si>
  <si>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</si>
  <si>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</si>
  <si>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</si>
  <si>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</si>
  <si>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</si>
  <si>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</si>
  <si>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</si>
  <si>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</si>
  <si>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</si>
  <si>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</si>
  <si>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</si>
  <si>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</si>
  <si>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</si>
  <si>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</si>
  <si>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</si>
  <si>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</si>
  <si>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</si>
  <si>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</si>
  <si>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</si>
  <si>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</si>
  <si>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</si>
  <si>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</si>
  <si>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</si>
  <si>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</si>
  <si>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</si>
  <si>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</si>
  <si>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</si>
  <si>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</si>
  <si>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</si>
  <si>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</si>
  <si>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</si>
  <si>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</si>
  <si>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</si>
  <si>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</si>
  <si>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</si>
  <si>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</si>
  <si>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</si>
  <si>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</si>
  <si>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</si>
  <si>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</si>
  <si>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</si>
  <si>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</si>
  <si>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</si>
  <si>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</si>
  <si>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</si>
  <si>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</si>
  <si>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</si>
  <si>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</si>
  <si>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</si>
  <si>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</si>
  <si>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</si>
  <si>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</si>
  <si>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</si>
  <si>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</si>
  <si>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</si>
  <si>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</si>
  <si>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</si>
  <si>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</si>
  <si>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</si>
  <si>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</si>
  <si>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</si>
  <si>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</si>
  <si>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</si>
  <si>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</si>
  <si>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</si>
  <si>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</si>
  <si>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</si>
  <si>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</si>
  <si>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</si>
  <si>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</si>
  <si>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</si>
  <si>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</si>
  <si>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</si>
  <si>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</si>
  <si>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</si>
  <si>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</si>
  <si>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</si>
  <si>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</si>
  <si>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</si>
  <si>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</si>
  <si>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</si>
  <si>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</si>
  <si>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</si>
  <si>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</si>
  <si>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</si>
  <si>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</si>
  <si>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</si>
  <si>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</si>
  <si>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</si>
  <si>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</si>
  <si>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</si>
  <si>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</si>
  <si>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</si>
  <si>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</si>
  <si>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</si>
  <si>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</si>
  <si>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</si>
  <si>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</si>
  <si>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</si>
  <si>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</si>
  <si>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</si>
  <si>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</si>
  <si>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</si>
  <si>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</si>
  <si>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</si>
  <si>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</si>
  <si>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</si>
  <si>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</si>
  <si>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</si>
  <si>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</si>
  <si>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</si>
  <si>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</si>
  <si>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</si>
  <si>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</si>
  <si>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</si>
  <si>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</si>
  <si>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</si>
  <si>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</si>
  <si>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</si>
  <si>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</si>
  <si>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</si>
  <si>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</si>
  <si>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</si>
  <si>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</si>
  <si>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</si>
  <si>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</si>
  <si>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</si>
  <si>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</si>
  <si>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</si>
  <si>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</si>
  <si>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</si>
  <si>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</si>
  <si>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</si>
  <si>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</si>
  <si>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</si>
  <si>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</si>
  <si>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</si>
  <si>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</si>
  <si>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</si>
  <si>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</si>
  <si>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</si>
  <si>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</si>
  <si>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</si>
  <si>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</si>
  <si>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</si>
  <si>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</si>
  <si>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</si>
  <si>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</si>
  <si>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</si>
  <si>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</si>
  <si>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</si>
  <si>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</si>
  <si>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</si>
  <si>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</si>
  <si>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</si>
  <si>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</si>
  <si>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</si>
  <si>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</si>
  <si>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</si>
  <si>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</si>
  <si>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</si>
  <si>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</si>
  <si>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</si>
  <si>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</si>
  <si>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</si>
  <si>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</si>
  <si>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</si>
  <si>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</si>
  <si>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</si>
  <si>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</si>
  <si>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</si>
  <si>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</si>
  <si>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</si>
  <si>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</si>
  <si>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</si>
  <si>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</si>
  <si>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</si>
  <si>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</si>
  <si>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</si>
  <si>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</si>
  <si>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</si>
  <si>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</si>
  <si>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</si>
  <si>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</si>
  <si>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</si>
  <si>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</si>
  <si>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</si>
  <si>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</si>
  <si>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</si>
  <si>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</si>
  <si>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</si>
  <si>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</si>
  <si>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</si>
  <si>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</si>
  <si>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</si>
  <si>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</si>
  <si>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</si>
  <si>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</si>
  <si>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</si>
  <si>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</si>
  <si>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</si>
  <si>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</si>
  <si>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</si>
  <si>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</si>
  <si>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</si>
  <si>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</si>
  <si>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</si>
  <si>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</si>
  <si>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</si>
  <si>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</si>
  <si>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</si>
  <si>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</si>
  <si>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</si>
  <si>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</si>
  <si>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</si>
  <si>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</si>
  <si>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</si>
  <si>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</si>
  <si>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</si>
  <si>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</si>
  <si>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</si>
  <si>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</si>
  <si>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</si>
  <si>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</si>
  <si>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</si>
  <si>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</si>
  <si>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</si>
  <si>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</si>
  <si>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</si>
  <si>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</si>
  <si>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</si>
  <si>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</si>
  <si>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</si>
  <si>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</si>
  <si>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</si>
  <si>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</si>
  <si>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</si>
  <si>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</si>
  <si>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</si>
  <si>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</si>
  <si>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</si>
  <si>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</si>
  <si>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</si>
  <si>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</si>
  <si>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</si>
  <si>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</si>
  <si>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</si>
  <si>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</si>
  <si>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</si>
  <si>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</si>
  <si>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</si>
  <si>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</si>
  <si>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</si>
  <si>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</si>
  <si>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</si>
  <si>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</si>
  <si>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</si>
  <si>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</si>
  <si>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</si>
  <si>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</si>
  <si>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</si>
  <si>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</si>
  <si>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</si>
  <si>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</si>
  <si>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</si>
  <si>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</si>
  <si>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</si>
  <si>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</si>
  <si>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</si>
  <si>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</si>
  <si>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</si>
  <si>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</si>
  <si>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</si>
  <si>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</si>
  <si>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</si>
  <si>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</si>
  <si>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</si>
  <si>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</si>
  <si>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</si>
  <si>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</si>
  <si>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</si>
  <si>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</si>
  <si>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</si>
  <si>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</si>
  <si>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</si>
  <si>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</si>
  <si>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</si>
  <si>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</si>
  <si>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</si>
  <si>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</si>
  <si>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</si>
  <si>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</si>
  <si>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</si>
  <si>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</si>
  <si>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</si>
  <si>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</si>
  <si>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</si>
  <si>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</si>
  <si>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</si>
  <si>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</si>
  <si>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</si>
  <si>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</si>
  <si>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</si>
  <si>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</si>
  <si>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</si>
  <si>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</si>
  <si>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</si>
  <si>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</si>
  <si>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</si>
  <si>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</si>
  <si>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</si>
  <si>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</si>
  <si>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</si>
  <si>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</si>
  <si>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</si>
  <si>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</si>
  <si>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</si>
  <si>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</si>
  <si>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</si>
  <si>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</si>
  <si>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</si>
  <si>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</si>
  <si>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</si>
  <si>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</si>
  <si>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</si>
  <si>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</si>
  <si>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</si>
  <si>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</si>
  <si>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</si>
  <si>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</si>
  <si>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</si>
  <si>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</si>
  <si>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</si>
  <si>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</si>
  <si>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</si>
  <si>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</si>
  <si>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</si>
  <si>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</si>
  <si>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</si>
  <si>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</si>
  <si>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</si>
  <si>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</si>
  <si>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</si>
  <si>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</si>
  <si>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</si>
  <si>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</si>
  <si>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</si>
  <si>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</si>
  <si>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</si>
  <si>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</si>
  <si>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</si>
  <si>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</si>
  <si>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</si>
  <si>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</si>
  <si>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</si>
  <si>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</si>
  <si>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</si>
  <si>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</si>
  <si>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</si>
  <si>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</si>
  <si>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</si>
  <si>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</si>
  <si>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</si>
  <si>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</si>
  <si>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</si>
  <si>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</si>
  <si>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</si>
  <si>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</si>
  <si>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</si>
  <si>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</si>
  <si>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</si>
  <si>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</si>
  <si>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</si>
  <si>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</si>
  <si>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</si>
  <si>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</si>
  <si>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</si>
  <si>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</si>
  <si>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</si>
  <si>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</si>
  <si>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</si>
  <si>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</si>
  <si>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</si>
  <si>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</si>
  <si>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</si>
  <si>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</si>
  <si>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</si>
  <si>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</si>
  <si>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</si>
  <si>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</si>
  <si>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</si>
  <si>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</si>
  <si>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</si>
  <si>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</si>
  <si>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</si>
  <si>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</si>
  <si>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</si>
  <si>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</si>
  <si>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</si>
  <si>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</si>
  <si>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</si>
  <si>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</si>
  <si>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</si>
  <si>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</si>
  <si>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</si>
  <si>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</si>
  <si>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</si>
  <si>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</si>
  <si>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</si>
  <si>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</si>
  <si>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</si>
  <si>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</si>
  <si>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</si>
  <si>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</si>
  <si>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</si>
  <si>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</si>
  <si>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</si>
  <si>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</si>
  <si>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</si>
  <si>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</si>
  <si>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</si>
  <si>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</si>
  <si>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</si>
  <si>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</si>
  <si>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</si>
  <si>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</si>
  <si>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</si>
  <si>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</si>
  <si>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</si>
  <si>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</si>
  <si>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</si>
  <si>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</si>
  <si>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</si>
  <si>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</si>
  <si>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</si>
  <si>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</si>
  <si>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</si>
  <si>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</si>
  <si>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</si>
  <si>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</si>
  <si>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</si>
  <si>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</si>
  <si>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</si>
  <si>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</si>
  <si>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</si>
  <si>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</si>
  <si>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</si>
  <si>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</si>
  <si>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</si>
  <si>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</si>
  <si>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</si>
  <si>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</si>
  <si>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</si>
  <si>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</si>
  <si>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</si>
  <si>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</si>
  <si>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</si>
  <si>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</si>
  <si>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</si>
  <si>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</si>
  <si>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</si>
  <si>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</si>
  <si>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</si>
  <si>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</si>
  <si>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</si>
  <si>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</si>
  <si>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</si>
  <si>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</si>
  <si>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</si>
  <si>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</si>
  <si>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</si>
  <si>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</si>
  <si>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</si>
  <si>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</si>
  <si>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</si>
  <si>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</si>
  <si>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</si>
  <si>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</si>
  <si>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</si>
  <si>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</si>
  <si>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</si>
  <si>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</si>
  <si>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</si>
  <si>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</si>
  <si>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</si>
  <si>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</si>
  <si>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</si>
  <si>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</si>
  <si>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</si>
  <si>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</si>
  <si>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</si>
  <si>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</si>
  <si>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</si>
  <si>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</si>
  <si>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</si>
  <si>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</si>
  <si>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</si>
  <si>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</si>
  <si>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</si>
  <si>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</si>
  <si>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</si>
  <si>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</si>
  <si>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</si>
  <si>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</si>
  <si>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</si>
  <si>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</si>
  <si>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</si>
  <si>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</si>
  <si>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</si>
  <si>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</si>
  <si>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</si>
  <si>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</si>
  <si>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</si>
  <si>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</si>
  <si>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</si>
  <si>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</si>
  <si>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</si>
  <si>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</si>
  <si>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</si>
  <si>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</si>
  <si>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</si>
  <si>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</si>
  <si>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</si>
  <si>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</si>
  <si>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</si>
  <si>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</si>
  <si>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</si>
  <si>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</si>
  <si>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</si>
  <si>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</si>
  <si>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</si>
  <si>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</si>
  <si>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</si>
  <si>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</si>
  <si>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</si>
  <si>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</si>
  <si>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</si>
  <si>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</si>
  <si>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</si>
  <si>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</si>
  <si>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</si>
  <si>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</si>
  <si>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</si>
  <si>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</si>
  <si>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</si>
  <si>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</si>
  <si>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</si>
  <si>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</si>
  <si>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</si>
  <si>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</si>
  <si>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</si>
  <si>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</si>
  <si>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</si>
  <si>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</si>
  <si>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</si>
  <si>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</si>
  <si>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</si>
  <si>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</si>
  <si>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</si>
  <si>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</si>
  <si>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</si>
  <si>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</si>
  <si>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</si>
  <si>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</si>
  <si>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</si>
  <si>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</si>
  <si>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</si>
  <si>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</si>
  <si>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</si>
  <si>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</si>
  <si>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</si>
  <si>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</si>
  <si>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</si>
  <si>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</si>
  <si>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</si>
  <si>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</si>
  <si>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</si>
  <si>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</si>
  <si>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</si>
  <si>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</si>
  <si>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</si>
  <si>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</si>
  <si>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</si>
  <si>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</si>
  <si>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</si>
  <si>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</si>
  <si>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</si>
  <si>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</si>
  <si>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</si>
  <si>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</si>
  <si>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</si>
  <si>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</si>
  <si>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</si>
  <si>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</si>
  <si>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</si>
  <si>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</si>
  <si>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</si>
  <si>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</si>
  <si>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</si>
  <si>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</si>
  <si>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</si>
  <si>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</si>
  <si>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</si>
  <si>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</si>
  <si>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</si>
  <si>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</si>
  <si>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</si>
  <si>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</si>
  <si>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</si>
  <si>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</si>
  <si>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</si>
  <si>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</si>
  <si>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</si>
  <si>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</si>
  <si>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</si>
  <si>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</si>
  <si>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</si>
  <si>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</si>
  <si>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</si>
  <si>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</si>
  <si>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</si>
  <si>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</si>
  <si>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</si>
  <si>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</si>
  <si>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</si>
  <si>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</si>
  <si>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</si>
  <si>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</si>
  <si>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</si>
  <si>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</si>
  <si>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</si>
  <si>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</si>
  <si>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</si>
  <si>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</si>
  <si>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</si>
  <si>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</si>
  <si>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</si>
  <si>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</si>
  <si>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</si>
  <si>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</si>
  <si>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</si>
  <si>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</si>
  <si>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</si>
  <si>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</si>
  <si>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</si>
  <si>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</si>
  <si>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</si>
  <si>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</si>
  <si>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</si>
  <si>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</si>
  <si>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</si>
  <si>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</si>
  <si>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</si>
  <si>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</si>
  <si>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</si>
  <si>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</si>
  <si>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</si>
  <si>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</si>
  <si>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</si>
  <si>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</si>
  <si>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</si>
  <si>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</si>
  <si>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</si>
  <si>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</si>
  <si>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</si>
  <si>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</si>
  <si>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</si>
  <si>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</si>
  <si>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</si>
  <si>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</si>
  <si>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</si>
  <si>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</si>
  <si>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</si>
  <si>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</si>
  <si>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</si>
  <si>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</si>
  <si>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</si>
  <si>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</si>
  <si>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</si>
  <si>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</si>
  <si>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</si>
  <si>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</si>
  <si>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</si>
  <si>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</si>
  <si>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</si>
  <si>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</si>
  <si>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</si>
  <si>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</si>
  <si>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</si>
  <si>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</si>
  <si>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</si>
  <si>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</si>
  <si>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</si>
  <si>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</si>
  <si>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</si>
  <si>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</si>
  <si>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</si>
  <si>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</si>
  <si>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</si>
  <si>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</si>
  <si>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</si>
  <si>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</si>
  <si>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</si>
  <si>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</si>
  <si>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</si>
  <si>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</si>
  <si>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</si>
  <si>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</si>
  <si>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</si>
  <si>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</si>
  <si>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</si>
  <si>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</si>
  <si>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</si>
  <si>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</si>
  <si>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</si>
  <si>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</si>
  <si>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</si>
  <si>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</si>
  <si>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</si>
  <si>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</si>
  <si>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</si>
  <si>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</si>
  <si>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</si>
  <si>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</si>
  <si>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</si>
  <si>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</si>
  <si>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</si>
  <si>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</si>
  <si>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</si>
  <si>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</si>
  <si>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</si>
  <si>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</si>
  <si>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</si>
  <si>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</si>
  <si>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</si>
  <si>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</si>
  <si>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</si>
  <si>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</si>
  <si>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</si>
  <si>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</si>
  <si>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</si>
  <si>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</si>
  <si>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</si>
  <si>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</si>
  <si>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</si>
  <si>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</si>
  <si>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</si>
  <si>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</si>
  <si>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</si>
  <si>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</si>
  <si>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</si>
  <si>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</si>
  <si>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</si>
  <si>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</si>
  <si>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</si>
  <si>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</si>
  <si>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</si>
  <si>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</si>
  <si>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</si>
  <si>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</si>
  <si>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</si>
  <si>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</si>
  <si>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</si>
  <si>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</si>
  <si>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</si>
  <si>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</si>
  <si>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</si>
  <si>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</si>
  <si>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</si>
  <si>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</si>
  <si>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</si>
  <si>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</si>
  <si>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</si>
  <si>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</si>
  <si>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</si>
  <si>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</si>
  <si>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</si>
  <si>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</si>
  <si>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</si>
  <si>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</si>
  <si>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</si>
  <si>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</si>
  <si>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</si>
  <si>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</si>
  <si>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</si>
  <si>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</si>
  <si>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</si>
  <si>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</si>
  <si>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</si>
  <si>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</si>
  <si>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</si>
  <si>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</si>
  <si>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</si>
  <si>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</si>
  <si>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</si>
  <si>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</si>
  <si>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</si>
  <si>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</si>
  <si>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</si>
  <si>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</si>
  <si>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</si>
  <si>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</si>
  <si>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</si>
  <si>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</si>
  <si>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</si>
  <si>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</si>
  <si>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</si>
  <si>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</si>
  <si>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</si>
  <si>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</si>
  <si>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</si>
  <si>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</si>
  <si>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</si>
  <si>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</si>
  <si>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</si>
  <si>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</si>
  <si>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</si>
  <si>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</si>
  <si>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</si>
  <si>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</si>
  <si>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</si>
  <si>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</si>
  <si>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</si>
  <si>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</si>
  <si>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</si>
  <si>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</si>
  <si>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</si>
  <si>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</si>
  <si>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</si>
  <si>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</si>
  <si>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</si>
  <si>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</si>
  <si>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</si>
  <si>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</si>
  <si>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</si>
  <si>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</si>
  <si>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</si>
  <si>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</si>
  <si>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</si>
  <si>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</si>
  <si>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</si>
  <si>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</si>
  <si>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</si>
  <si>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</si>
  <si>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</si>
  <si>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</si>
  <si>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</si>
  <si>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</si>
  <si>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</si>
  <si>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</si>
  <si>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</si>
  <si>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</si>
  <si>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</si>
  <si>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</si>
  <si>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</si>
  <si>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</si>
  <si>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</si>
  <si>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</si>
  <si>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</si>
  <si>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</si>
  <si>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</si>
  <si>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</si>
  <si>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</si>
  <si>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</si>
  <si>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</si>
  <si>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</si>
  <si>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</si>
  <si>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</si>
  <si>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</si>
  <si>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</si>
  <si>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</si>
  <si>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</si>
  <si>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</si>
  <si>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</si>
  <si>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</si>
  <si>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</si>
  <si>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</si>
  <si>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</si>
  <si>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</si>
  <si>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</si>
  <si>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</si>
  <si>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</si>
  <si>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</si>
  <si>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</si>
  <si>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</si>
  <si>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</si>
  <si>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</si>
  <si>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</si>
  <si>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</si>
  <si>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</si>
  <si>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</si>
  <si>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</si>
  <si>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</si>
  <si>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</si>
  <si>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</si>
  <si>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</si>
  <si>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</si>
  <si>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</si>
  <si>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</si>
  <si>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</si>
  <si>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</si>
  <si>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</si>
  <si>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</si>
  <si>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</si>
  <si>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</si>
  <si>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</si>
  <si>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</si>
  <si>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</si>
  <si>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</si>
  <si>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</si>
  <si>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</si>
  <si>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</si>
  <si>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</si>
  <si>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</si>
  <si>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</si>
  <si>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</si>
  <si>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</si>
  <si>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</si>
  <si>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</si>
  <si>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</si>
  <si>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</si>
  <si>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</si>
  <si>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</si>
  <si>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</si>
  <si>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</si>
  <si>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</si>
  <si>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</si>
  <si>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</si>
  <si>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</si>
  <si>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</si>
  <si>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</si>
  <si>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</si>
  <si>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</si>
  <si>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</si>
  <si>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</si>
  <si>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</si>
  <si>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</si>
  <si>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</si>
  <si>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</si>
  <si>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</si>
  <si>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</si>
  <si>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</si>
  <si>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</si>
  <si>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</si>
  <si>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</si>
  <si>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</si>
  <si>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</si>
  <si>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</si>
  <si>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</si>
  <si>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</si>
  <si>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</si>
  <si>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</si>
  <si>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</si>
  <si>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</si>
  <si>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</si>
  <si>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</si>
  <si>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</si>
  <si>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</si>
  <si>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</si>
  <si>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</si>
  <si>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</si>
  <si>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</si>
  <si>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</si>
  <si>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</si>
  <si>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</si>
  <si>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</si>
  <si>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</si>
  <si>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</si>
  <si>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</si>
  <si>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</si>
  <si>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</si>
  <si>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</si>
  <si>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</si>
  <si>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</si>
  <si>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</si>
  <si>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</si>
  <si>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</si>
  <si>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</si>
  <si>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</si>
  <si>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</si>
  <si>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</si>
  <si>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</si>
  <si>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</si>
  <si>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</si>
  <si>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</si>
  <si>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</si>
  <si>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</si>
  <si>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</si>
  <si>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</si>
  <si>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</si>
  <si>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</si>
  <si>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</si>
  <si>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</si>
  <si>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</si>
  <si>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</si>
  <si>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</si>
  <si>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</si>
  <si>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</si>
  <si>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</si>
  <si>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</si>
  <si>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</si>
  <si>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</si>
  <si>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</si>
  <si>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</si>
  <si>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</si>
  <si>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</si>
  <si>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</si>
  <si>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</si>
  <si>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</si>
  <si>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</si>
  <si>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</si>
  <si>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</si>
  <si>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</si>
  <si>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</si>
  <si>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</si>
  <si>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</si>
  <si>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</si>
  <si>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</si>
  <si>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</si>
  <si>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</si>
  <si>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</si>
  <si>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</si>
  <si>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</si>
  <si>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</si>
  <si>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</si>
  <si>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</si>
  <si>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</si>
  <si>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</si>
  <si>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</si>
  <si>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</si>
  <si>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</si>
  <si>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</si>
  <si>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</si>
  <si>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</si>
  <si>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</si>
  <si>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</si>
  <si>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</si>
  <si>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</si>
  <si>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</si>
  <si>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</si>
  <si>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</si>
  <si>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</si>
  <si>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</si>
  <si>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</si>
  <si>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</si>
  <si>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</si>
  <si>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</si>
  <si>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</si>
  <si>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</si>
  <si>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</si>
  <si>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</si>
  <si>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</si>
  <si>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</si>
  <si>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</si>
  <si>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</si>
  <si>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</si>
  <si>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</si>
  <si>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</si>
  <si>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</si>
  <si>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</si>
  <si>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</si>
  <si>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</si>
  <si>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</si>
  <si>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</si>
  <si>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</si>
  <si>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</si>
  <si>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</si>
  <si>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</si>
  <si>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</si>
  <si>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</si>
  <si>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</si>
  <si>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</si>
  <si>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</si>
  <si>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</si>
  <si>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</si>
  <si>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</si>
  <si>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</si>
  <si>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</si>
  <si>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</si>
  <si>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</si>
  <si>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</si>
  <si>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</si>
  <si>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</si>
  <si>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</si>
  <si>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</si>
  <si>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</si>
  <si>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</si>
  <si>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</si>
  <si>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</si>
  <si>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</si>
  <si>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</si>
  <si>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</si>
  <si>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</si>
  <si>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</si>
  <si>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</si>
  <si>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</si>
  <si>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</si>
  <si>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</si>
  <si>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</si>
  <si>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</si>
  <si>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</si>
  <si>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</si>
  <si>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</si>
  <si>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</si>
  <si>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</si>
  <si>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</si>
  <si>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</si>
  <si>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</si>
  <si>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</si>
  <si>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</si>
  <si>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</si>
  <si>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</si>
  <si>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</si>
  <si>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</si>
  <si>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</si>
  <si>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</si>
  <si>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</si>
  <si>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</si>
  <si>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</si>
  <si>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</si>
  <si>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</si>
  <si>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</si>
  <si>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</si>
  <si>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</si>
  <si>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</si>
  <si>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</si>
  <si>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</si>
  <si>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</si>
  <si>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</si>
  <si>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</si>
  <si>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</si>
  <si>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</si>
  <si>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</si>
  <si>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</si>
  <si>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</si>
  <si>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</si>
  <si>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</si>
  <si>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</si>
  <si>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</si>
  <si>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</si>
  <si>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</si>
  <si>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</si>
  <si>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</si>
  <si>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</si>
  <si>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</si>
  <si>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</si>
  <si>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</si>
  <si>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</si>
  <si>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</si>
  <si>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</si>
  <si>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</si>
  <si>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</si>
  <si>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</si>
  <si>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</si>
  <si>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</si>
  <si>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</si>
  <si>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</si>
  <si>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</si>
  <si>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</si>
  <si>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</si>
  <si>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</si>
  <si>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</si>
  <si>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</si>
  <si>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</si>
  <si>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</si>
  <si>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</si>
  <si>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</si>
  <si>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</si>
  <si>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</si>
  <si>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</si>
  <si>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</si>
  <si>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</si>
  <si>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</si>
  <si>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</si>
  <si>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</si>
  <si>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</si>
  <si>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</si>
  <si>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</si>
  <si>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</si>
  <si>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</si>
  <si>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</si>
  <si>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</si>
  <si>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</si>
  <si>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</si>
  <si>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</si>
  <si>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</si>
  <si>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</si>
  <si>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</si>
  <si>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</si>
  <si>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</si>
  <si>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</si>
  <si>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</si>
  <si>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</si>
  <si>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</si>
  <si>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</si>
  <si>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</si>
  <si>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</si>
  <si>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</si>
  <si>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</si>
  <si>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</si>
  <si>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</si>
  <si>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</si>
  <si>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</si>
  <si>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</si>
  <si>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</si>
  <si>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</si>
  <si>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</si>
  <si>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</si>
  <si>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</si>
  <si>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</si>
  <si>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</si>
  <si>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</si>
  <si>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</si>
  <si>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</si>
  <si>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</si>
  <si>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</si>
  <si>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</si>
  <si>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</si>
  <si>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</si>
  <si>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</si>
  <si>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</si>
  <si>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</si>
  <si>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</si>
  <si>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</si>
  <si>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</si>
  <si>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</si>
  <si>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</si>
  <si>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</si>
  <si>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</si>
  <si>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</si>
  <si>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</si>
  <si>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</si>
  <si>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</si>
  <si>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</si>
  <si>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</si>
  <si>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</si>
  <si>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</si>
  <si>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</si>
  <si>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</si>
  <si>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</si>
  <si>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</si>
  <si>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</si>
  <si>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</si>
  <si>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</si>
  <si>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</si>
  <si>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</si>
  <si>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</si>
  <si>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</si>
  <si>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</si>
  <si>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</si>
  <si>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</si>
  <si>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</si>
  <si>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</si>
  <si>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</si>
  <si>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</si>
  <si>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</si>
  <si>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</si>
  <si>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</si>
  <si>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</si>
  <si>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</si>
  <si>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</si>
  <si>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</si>
  <si>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</si>
  <si>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</si>
  <si>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</si>
  <si>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</si>
  <si>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</si>
  <si>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</si>
  <si>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</si>
  <si>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</si>
  <si>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</si>
  <si>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</si>
  <si>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</si>
  <si>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</si>
  <si>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</si>
  <si>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</si>
  <si>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</si>
  <si>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</si>
  <si>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</si>
  <si>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</si>
  <si>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</si>
  <si>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</si>
  <si>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</si>
  <si>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</si>
  <si>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</si>
  <si>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</si>
  <si>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</si>
  <si>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</si>
  <si>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</si>
  <si>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</si>
  <si>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</si>
  <si>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</si>
  <si>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</si>
  <si>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</si>
  <si>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</si>
  <si>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</si>
  <si>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</si>
  <si>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</si>
  <si>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</si>
  <si>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</si>
  <si>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</si>
  <si>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</si>
  <si>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</si>
  <si>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</si>
  <si>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</si>
  <si>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</si>
  <si>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</si>
  <si>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</si>
  <si>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</si>
  <si>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</si>
  <si>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</si>
  <si>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</si>
  <si>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</si>
  <si>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</si>
  <si>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</si>
  <si>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</si>
  <si>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</si>
  <si>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</si>
  <si>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</si>
  <si>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</si>
  <si>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</si>
  <si>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</si>
  <si>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</si>
  <si>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</si>
  <si>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</si>
  <si>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</si>
  <si>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</si>
  <si>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</si>
  <si>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</si>
  <si>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</si>
  <si>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</si>
  <si>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</si>
  <si>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</si>
  <si>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</si>
  <si>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</si>
  <si>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</si>
  <si>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</si>
  <si>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</si>
  <si>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</si>
  <si>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</si>
  <si>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</si>
  <si>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</si>
  <si>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</si>
  <si>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</si>
  <si>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</si>
  <si>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</si>
  <si>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</si>
  <si>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</si>
  <si>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</si>
  <si>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</si>
  <si>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</si>
  <si>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</si>
  <si>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</si>
  <si>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</si>
  <si>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</si>
  <si>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</si>
  <si>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</si>
  <si>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</si>
  <si>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</si>
  <si>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</si>
  <si>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</si>
  <si>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</si>
  <si>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</si>
  <si>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</si>
  <si>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</si>
  <si>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</si>
  <si>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</si>
  <si>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</si>
  <si>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</si>
  <si>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</si>
  <si>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</si>
  <si>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</si>
  <si>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</si>
  <si>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</si>
  <si>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</si>
  <si>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</si>
  <si>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</si>
  <si>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</si>
  <si>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</si>
  <si>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</si>
  <si>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</si>
  <si>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</si>
  <si>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</si>
  <si>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</si>
  <si>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</si>
  <si>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</si>
  <si>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</si>
  <si>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</si>
  <si>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</si>
  <si>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</si>
  <si>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</si>
  <si>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</si>
  <si>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</si>
  <si>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</si>
  <si>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</si>
  <si>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</si>
  <si>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</si>
  <si>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</si>
  <si>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</si>
  <si>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</si>
  <si>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</si>
  <si>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</si>
  <si>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</si>
  <si>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</si>
  <si>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</si>
  <si>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</si>
  <si>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</si>
  <si>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</si>
  <si>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</si>
  <si>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</si>
  <si>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</si>
  <si>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</si>
  <si>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</si>
  <si>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</si>
  <si>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</si>
  <si>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</si>
  <si>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</si>
  <si>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</si>
  <si>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</si>
  <si>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</si>
  <si>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</si>
  <si>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</si>
  <si>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</si>
  <si>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</si>
  <si>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</si>
  <si>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</si>
  <si>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</si>
  <si>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</si>
  <si>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</si>
  <si>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</si>
  <si>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</si>
  <si>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</si>
  <si>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</si>
  <si>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</si>
  <si>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</si>
  <si>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</si>
  <si>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</si>
  <si>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</si>
  <si>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</si>
  <si>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</si>
  <si>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</si>
  <si>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</si>
  <si>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</si>
  <si>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</si>
  <si>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</si>
  <si>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</si>
  <si>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</si>
  <si>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</si>
  <si>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</si>
  <si>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</si>
  <si>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</si>
  <si>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</si>
  <si>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</si>
  <si>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</si>
  <si>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</si>
  <si>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</si>
  <si>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</si>
  <si>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</si>
  <si>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</si>
  <si>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</si>
  <si>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</si>
  <si>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</si>
  <si>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</si>
  <si>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</si>
  <si>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</si>
  <si>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</si>
  <si>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</si>
  <si>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</si>
  <si>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</si>
  <si>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</si>
  <si>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</si>
  <si>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</si>
  <si>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</si>
  <si>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</si>
  <si>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</si>
  <si>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</si>
  <si>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</si>
  <si>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</si>
  <si>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</si>
  <si>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</si>
  <si>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</si>
  <si>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</si>
  <si>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</si>
  <si>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</si>
  <si>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</si>
  <si>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</si>
  <si>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</si>
  <si>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</si>
  <si>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</si>
  <si>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</si>
  <si>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</si>
  <si>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</si>
  <si>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</si>
  <si>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</si>
  <si>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</si>
  <si>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</si>
  <si>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</si>
  <si>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</si>
  <si>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</si>
  <si>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</si>
  <si>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</si>
  <si>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</si>
  <si>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</si>
  <si>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</si>
  <si>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</si>
  <si>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</si>
  <si>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</si>
  <si>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</si>
  <si>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</si>
  <si>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</si>
  <si>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</si>
  <si>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</si>
  <si>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</si>
  <si>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</si>
  <si>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</si>
  <si>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</si>
  <si>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</si>
  <si>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</si>
  <si>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</si>
  <si>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</si>
  <si>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</si>
  <si>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</si>
  <si>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</si>
  <si>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</si>
  <si>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</si>
  <si>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</si>
  <si>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</si>
  <si>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</si>
  <si>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</si>
  <si>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</si>
  <si>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</si>
  <si>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</si>
  <si>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</si>
  <si>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</si>
  <si>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</si>
  <si>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</si>
  <si>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</si>
  <si>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</si>
  <si>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</si>
  <si>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</si>
  <si>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</si>
  <si>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</si>
  <si>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</si>
  <si>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</si>
  <si>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</si>
  <si>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</si>
  <si>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</si>
  <si>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</si>
  <si>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</si>
  <si>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</si>
  <si>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</si>
  <si>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</si>
  <si>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</si>
  <si>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</si>
  <si>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</si>
  <si>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</si>
  <si>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</si>
  <si>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</si>
  <si>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</si>
  <si>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</si>
  <si>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</si>
  <si>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</si>
  <si>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</si>
  <si>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</si>
  <si>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</si>
  <si>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</si>
  <si>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</si>
  <si>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</si>
  <si>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</si>
  <si>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</si>
  <si>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</si>
  <si>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</si>
  <si>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</si>
  <si>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</si>
  <si>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</si>
  <si>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</si>
  <si>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</si>
  <si>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</si>
  <si>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</si>
  <si>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</si>
  <si>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</si>
  <si>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</si>
  <si>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</si>
  <si>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</si>
  <si>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</si>
  <si>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</si>
  <si>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</si>
  <si>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</si>
  <si>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</si>
  <si>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</si>
  <si>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</si>
  <si>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</si>
  <si>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</si>
  <si>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</si>
  <si>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</si>
  <si>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</si>
  <si>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</si>
  <si>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</si>
  <si>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</si>
  <si>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</si>
  <si>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</si>
  <si>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</si>
  <si>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</si>
  <si>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</si>
  <si>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</si>
  <si>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</si>
  <si>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</si>
  <si>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</si>
  <si>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</si>
  <si>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</si>
  <si>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</si>
  <si>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</si>
  <si>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</si>
  <si>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</si>
  <si>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</si>
  <si>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</si>
  <si>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</si>
  <si>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</si>
  <si>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</si>
  <si>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</si>
  <si>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</si>
  <si>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</si>
  <si>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</si>
  <si>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</si>
  <si>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</si>
  <si>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</si>
  <si>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</si>
  <si>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</si>
  <si>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</si>
  <si>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</si>
  <si>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</si>
  <si>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</si>
  <si>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</si>
  <si>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</si>
  <si>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</si>
  <si>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</si>
  <si>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</si>
  <si>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</si>
  <si>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</si>
  <si>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</si>
  <si>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</si>
  <si>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</si>
  <si>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</si>
  <si>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</si>
  <si>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</si>
  <si>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</si>
  <si>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</si>
  <si>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</si>
  <si>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</si>
  <si>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</si>
  <si>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</si>
  <si>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</si>
  <si>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</si>
  <si>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</si>
  <si>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</si>
  <si>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</si>
  <si>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</si>
  <si>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</si>
  <si>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</si>
  <si>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</si>
  <si>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</si>
  <si>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</si>
  <si>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</si>
  <si>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</si>
  <si>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</si>
  <si>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</si>
  <si>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</si>
  <si>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</si>
  <si>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</si>
  <si>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</si>
  <si>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</si>
  <si>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</si>
  <si>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</si>
  <si>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</si>
  <si>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</si>
  <si>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</si>
  <si>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</si>
  <si>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</si>
  <si>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</si>
  <si>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</si>
  <si>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</si>
  <si>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</si>
  <si>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</si>
  <si>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</si>
  <si>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</si>
  <si>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</si>
  <si>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</si>
  <si>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</si>
  <si>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</si>
  <si>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</si>
  <si>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</si>
  <si>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</si>
  <si>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</si>
  <si>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</si>
  <si>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</si>
  <si>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</si>
  <si>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</si>
  <si>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</si>
  <si>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</si>
  <si>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</si>
  <si>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</si>
  <si>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</si>
  <si>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</si>
  <si>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</si>
  <si>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</si>
  <si>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</si>
  <si>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</si>
  <si>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</si>
  <si>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</si>
  <si>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</si>
  <si>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</si>
  <si>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</si>
  <si>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</si>
  <si>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</si>
  <si>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</si>
  <si>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</si>
  <si>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</si>
  <si>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</si>
  <si>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</si>
  <si>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</si>
  <si>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</si>
  <si>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</si>
  <si>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</si>
  <si>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</si>
  <si>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</si>
  <si>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</si>
  <si>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</si>
  <si>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</si>
  <si>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</si>
  <si>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</si>
  <si>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</si>
  <si>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</si>
  <si>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</si>
  <si>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</si>
  <si>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</si>
  <si>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</si>
  <si>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</si>
  <si>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</si>
  <si>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</si>
  <si>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</si>
  <si>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</si>
  <si>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</si>
  <si>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</si>
  <si>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</si>
  <si>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</si>
  <si>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</si>
  <si>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</si>
  <si>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</si>
  <si>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</si>
  <si>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</si>
  <si>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</si>
  <si>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</si>
  <si>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</si>
  <si>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</si>
  <si>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</si>
  <si>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</si>
  <si>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</si>
  <si>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</si>
  <si>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</si>
  <si>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</si>
  <si>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</si>
  <si>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</si>
  <si>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</si>
  <si>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</si>
  <si>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</si>
  <si>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</si>
  <si>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</si>
  <si>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</si>
  <si>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</si>
  <si>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</si>
  <si>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</si>
  <si>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</si>
  <si>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</si>
  <si>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</si>
  <si>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</si>
  <si>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</si>
  <si>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</si>
  <si>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</si>
  <si>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</si>
  <si>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</si>
  <si>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</si>
  <si>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</si>
  <si>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</si>
  <si>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</si>
  <si>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</si>
  <si>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</si>
  <si>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</si>
  <si>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</si>
  <si>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</si>
  <si>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</si>
  <si>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</si>
  <si>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</si>
  <si>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</si>
  <si>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</si>
  <si>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</si>
  <si>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</si>
  <si>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</si>
  <si>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</si>
  <si>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</si>
  <si>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</si>
  <si>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</si>
  <si>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</si>
  <si>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</si>
  <si>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</si>
  <si>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</si>
  <si>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</si>
  <si>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</si>
  <si>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</si>
  <si>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</si>
  <si>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</si>
  <si>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</si>
  <si>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</si>
  <si>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</si>
  <si>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</si>
  <si>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</si>
  <si>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</si>
  <si>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</si>
  <si>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</si>
  <si>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</si>
  <si>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</si>
  <si>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</si>
  <si>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</si>
  <si>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</si>
  <si>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</si>
  <si>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</si>
  <si>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</si>
  <si>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</si>
  <si>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</si>
  <si>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</si>
  <si>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</si>
  <si>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</si>
  <si>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</si>
  <si>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</si>
  <si>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</si>
  <si>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</si>
  <si>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</si>
  <si>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</si>
  <si>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</si>
  <si>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</si>
  <si>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</si>
  <si>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</si>
  <si>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</si>
  <si>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</si>
  <si>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</si>
  <si>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</si>
  <si>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</si>
  <si>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</si>
  <si>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</si>
  <si>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</si>
  <si>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</si>
  <si>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</si>
  <si>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</si>
  <si>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</si>
  <si>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</si>
  <si>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</si>
  <si>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</si>
  <si>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</si>
  <si>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</si>
  <si>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</si>
  <si>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</si>
  <si>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</si>
  <si>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</si>
  <si>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</si>
  <si>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</si>
  <si>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</si>
  <si>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</si>
  <si>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</si>
  <si>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</si>
  <si>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</si>
  <si>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</si>
  <si>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</si>
  <si>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</si>
  <si>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</si>
  <si>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</si>
  <si>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</si>
  <si>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</si>
  <si>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</si>
  <si>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</si>
  <si>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</si>
  <si>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</si>
  <si>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</si>
  <si>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</si>
  <si>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</si>
  <si>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</si>
  <si>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</si>
  <si>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</si>
  <si>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</si>
  <si>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</si>
  <si>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</si>
  <si>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</si>
  <si>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</si>
  <si>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</si>
  <si>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</si>
  <si>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</si>
  <si>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</si>
  <si>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</si>
  <si>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</si>
  <si>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</si>
  <si>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</si>
  <si>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</si>
  <si>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</si>
  <si>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</si>
  <si>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</si>
  <si>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</si>
  <si>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</si>
  <si>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</si>
  <si>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</si>
  <si>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</si>
  <si>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</si>
  <si>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</si>
  <si>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</si>
  <si>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</si>
  <si>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</si>
  <si>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</si>
  <si>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</si>
  <si>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</si>
  <si>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</si>
  <si>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</si>
  <si>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</si>
  <si>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</si>
  <si>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</si>
  <si>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</si>
  <si>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</si>
  <si>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</si>
  <si>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</si>
  <si>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</si>
  <si>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</si>
  <si>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</si>
  <si>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</si>
  <si>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</si>
  <si>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</si>
  <si>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</si>
  <si>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</si>
  <si>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</si>
  <si>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</si>
  <si>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</si>
  <si>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</si>
  <si>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</si>
  <si>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</si>
  <si>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</si>
  <si>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</si>
  <si>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</si>
  <si>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</si>
  <si>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</si>
  <si>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</si>
  <si>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</si>
  <si>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</si>
  <si>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</si>
  <si>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</si>
  <si>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</si>
  <si>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</si>
  <si>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</si>
  <si>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</si>
  <si>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</si>
  <si>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</si>
  <si>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</si>
  <si>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</si>
  <si>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</si>
  <si>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</si>
  <si>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</si>
  <si>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</si>
  <si>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</si>
  <si>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</si>
  <si>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</si>
  <si>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</si>
  <si>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</si>
  <si>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</si>
  <si>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</si>
  <si>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</si>
  <si>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</si>
  <si>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</si>
  <si>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</si>
  <si>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</si>
  <si>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</si>
  <si>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</si>
  <si>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</si>
  <si>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</si>
  <si>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</si>
  <si>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</si>
  <si>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</si>
  <si>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</si>
  <si>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</si>
  <si>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</si>
  <si>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</si>
  <si>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</si>
  <si>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</si>
  <si>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</si>
  <si>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</si>
  <si>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</si>
  <si>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</si>
  <si>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</si>
  <si>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</si>
  <si>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</si>
  <si>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</si>
  <si>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</si>
  <si>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</si>
  <si>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</si>
  <si>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</si>
  <si>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</si>
  <si>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</si>
  <si>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</si>
  <si>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</si>
  <si>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</si>
  <si>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</si>
  <si>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</si>
  <si>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</si>
  <si>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</si>
  <si>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</si>
  <si>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</si>
  <si>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</si>
  <si>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</si>
  <si>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</si>
  <si>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</si>
  <si>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</si>
  <si>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</si>
  <si>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</si>
  <si>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</si>
  <si>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</si>
  <si>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</si>
  <si>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</si>
  <si>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</si>
  <si>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</si>
  <si>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</si>
  <si>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</si>
  <si>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</si>
  <si>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</si>
  <si>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</si>
  <si>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</si>
  <si>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</si>
  <si>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</si>
  <si>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</si>
  <si>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</si>
  <si>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</si>
  <si>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</si>
  <si>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</si>
  <si>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</si>
  <si>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</si>
  <si>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</si>
  <si>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</si>
  <si>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</si>
  <si>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</si>
  <si>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</si>
  <si>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</si>
  <si>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</si>
  <si>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</si>
  <si>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</si>
  <si>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</si>
  <si>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</si>
  <si>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</si>
  <si>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</si>
  <si>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</si>
  <si>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</si>
  <si>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</si>
  <si>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</si>
  <si>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</si>
  <si>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</si>
  <si>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</si>
  <si>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</si>
  <si>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</si>
  <si>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</si>
  <si>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</si>
  <si>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</si>
  <si>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</si>
  <si>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</si>
  <si>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</si>
  <si>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</si>
  <si>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</si>
  <si>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</si>
  <si>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</si>
  <si>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</si>
  <si>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</si>
  <si>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</si>
  <si>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</si>
  <si>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</si>
  <si>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</si>
  <si>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</si>
  <si>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</si>
  <si>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</si>
  <si>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</si>
  <si>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</si>
  <si>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</si>
  <si>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</si>
  <si>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</si>
  <si>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</si>
  <si>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</si>
  <si>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</si>
  <si>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</si>
  <si>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</si>
  <si>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</si>
  <si>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</si>
  <si>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</si>
  <si>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</si>
  <si>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</si>
  <si>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</si>
  <si>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</si>
  <si>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</si>
  <si>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</si>
  <si>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</si>
  <si>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</si>
  <si>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</si>
  <si>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</si>
  <si>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</si>
  <si>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</si>
  <si>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</si>
  <si>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</si>
  <si>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</si>
  <si>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</si>
  <si>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</si>
  <si>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</si>
  <si>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</si>
  <si>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</si>
  <si>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</si>
  <si>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</si>
  <si>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</si>
  <si>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</si>
  <si>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</si>
  <si>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</si>
  <si>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</si>
  <si>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</si>
  <si>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</si>
  <si>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</si>
  <si>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</si>
  <si>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</si>
  <si>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</si>
  <si>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</si>
  <si>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</si>
  <si>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</si>
  <si>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</si>
  <si>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</si>
  <si>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</si>
  <si>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</si>
  <si>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</si>
  <si>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</si>
  <si>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</si>
  <si>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</si>
  <si>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</si>
  <si>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</si>
  <si>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</si>
  <si>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</si>
  <si>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</si>
  <si>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</si>
  <si>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</si>
  <si>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</si>
  <si>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</si>
  <si>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</si>
  <si>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</si>
  <si>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</si>
  <si>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</si>
  <si>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</si>
  <si>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</si>
  <si>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</si>
  <si>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</si>
  <si>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</si>
  <si>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</si>
  <si>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</si>
  <si>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</si>
  <si>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</si>
  <si>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</si>
  <si>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</si>
  <si>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</si>
  <si>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</si>
  <si>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</si>
  <si>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</si>
  <si>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</si>
  <si>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</si>
  <si>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</si>
  <si>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</si>
  <si>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</si>
  <si>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</si>
  <si>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</si>
  <si>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</si>
  <si>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</si>
  <si>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</si>
  <si>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</si>
  <si>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</si>
  <si>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</si>
  <si>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</si>
  <si>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</si>
  <si>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</si>
  <si>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</si>
  <si>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</si>
  <si>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</si>
  <si>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</si>
  <si>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</si>
  <si>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</si>
  <si>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</si>
  <si>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</si>
  <si>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</si>
  <si>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</si>
  <si>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</si>
  <si>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</si>
  <si>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</si>
  <si>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</si>
  <si>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</si>
  <si>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</si>
  <si>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</si>
  <si>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</si>
  <si>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</si>
  <si>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</si>
  <si>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</si>
  <si>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</si>
  <si>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</si>
  <si>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</si>
  <si>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</si>
  <si>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</si>
  <si>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</si>
  <si>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</si>
  <si>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</si>
  <si>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</si>
  <si>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</si>
  <si>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</si>
  <si>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</si>
  <si>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</si>
  <si>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</si>
  <si>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</si>
  <si>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</si>
  <si>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</si>
  <si>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</si>
  <si>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</si>
  <si>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</si>
  <si>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</si>
  <si>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</si>
  <si>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</si>
  <si>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</si>
  <si>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</si>
  <si>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</si>
  <si>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</si>
  <si>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</si>
  <si>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</si>
  <si>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</si>
  <si>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</si>
  <si>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</si>
  <si>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</si>
  <si>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</si>
  <si>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</si>
  <si>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</si>
  <si>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</si>
  <si>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</si>
  <si>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</si>
  <si>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</si>
  <si>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</si>
  <si>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</si>
  <si>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</si>
  <si>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</si>
  <si>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</si>
  <si>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</si>
  <si>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</si>
  <si>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</si>
  <si>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</si>
  <si>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</si>
  <si>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</si>
  <si>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</si>
  <si>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</si>
  <si>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</si>
  <si>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</si>
  <si>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</si>
  <si>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</si>
  <si>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</si>
  <si>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</si>
  <si>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</si>
  <si>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</si>
  <si>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</si>
  <si>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</si>
  <si>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</si>
  <si>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</si>
  <si>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</si>
  <si>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</si>
  <si>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</si>
  <si>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</si>
  <si>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</si>
  <si>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</si>
  <si>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</si>
  <si>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</si>
  <si>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</si>
  <si>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</si>
  <si>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</si>
  <si>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</si>
  <si>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</si>
  <si>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</si>
  <si>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</si>
  <si>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</si>
  <si>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</si>
  <si>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</si>
  <si>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</si>
  <si>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</si>
  <si>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</si>
  <si>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</si>
  <si>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</si>
  <si>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</si>
  <si>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</si>
  <si>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</si>
  <si>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</si>
  <si>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</si>
  <si>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</si>
  <si>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</si>
  <si>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</si>
  <si>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</si>
  <si>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</si>
  <si>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</si>
  <si>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</si>
  <si>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</si>
  <si>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</si>
  <si>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</si>
  <si>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</si>
  <si>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</si>
  <si>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</si>
  <si>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</si>
  <si>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</si>
  <si>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</si>
  <si>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</si>
  <si>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</si>
  <si>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</si>
  <si>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</si>
  <si>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</si>
  <si>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</si>
  <si>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</si>
  <si>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</si>
  <si>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</si>
  <si>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</si>
  <si>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</si>
  <si>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</si>
  <si>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</si>
  <si>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</si>
  <si>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</si>
  <si>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</si>
  <si>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</si>
  <si>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</si>
  <si>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</si>
  <si>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</si>
  <si>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</si>
  <si>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</si>
  <si>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</si>
  <si>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</si>
  <si>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</si>
  <si>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</si>
  <si>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</si>
  <si>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</si>
  <si>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</si>
  <si>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</si>
  <si>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</si>
  <si>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</si>
  <si>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</si>
  <si>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</si>
  <si>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</si>
  <si>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</si>
  <si>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</si>
  <si>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</si>
  <si>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</si>
  <si>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</si>
  <si>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</si>
  <si>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</si>
  <si>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</si>
  <si>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</si>
  <si>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</si>
  <si>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</si>
  <si>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</si>
  <si>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</si>
  <si>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</si>
  <si>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</si>
  <si>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</si>
  <si>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</si>
  <si>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</si>
  <si>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</si>
  <si>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</si>
  <si>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</si>
  <si>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</si>
  <si>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</si>
  <si>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</si>
  <si>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</si>
  <si>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</si>
  <si>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</si>
  <si>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</si>
  <si>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</si>
  <si>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</si>
  <si>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</si>
  <si>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</si>
  <si>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</si>
  <si>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</si>
  <si>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</si>
  <si>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</si>
  <si>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</si>
  <si>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</si>
  <si>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</si>
  <si>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</si>
  <si>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</si>
  <si>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</si>
  <si>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</si>
  <si>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</si>
  <si>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</si>
  <si>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</si>
  <si>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</si>
  <si>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</si>
  <si>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</si>
  <si>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</si>
  <si>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</si>
  <si>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</si>
  <si>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</si>
  <si>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</si>
  <si>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</si>
  <si>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</si>
  <si>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</si>
  <si>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</si>
  <si>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</si>
  <si>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</si>
  <si>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</si>
  <si>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</si>
  <si>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</si>
  <si>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</si>
  <si>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</si>
  <si>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</si>
  <si>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</si>
  <si>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</si>
  <si>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</si>
  <si>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</si>
  <si>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</si>
  <si>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</si>
  <si>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</si>
  <si>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</si>
  <si>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</si>
  <si>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</si>
  <si>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</si>
  <si>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</si>
  <si>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</si>
  <si>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</si>
  <si>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</si>
  <si>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</si>
  <si>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</si>
  <si>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</si>
  <si>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</si>
  <si>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</si>
  <si>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</si>
  <si>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</si>
  <si>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</si>
  <si>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</si>
  <si>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</si>
  <si>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</si>
  <si>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</si>
  <si>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</si>
  <si>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</si>
  <si>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</si>
  <si>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</si>
  <si>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</si>
  <si>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</si>
  <si>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</si>
  <si>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</si>
  <si>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</si>
  <si>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</si>
  <si>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</si>
  <si>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</si>
  <si>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</si>
  <si>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</si>
  <si>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</si>
  <si>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</si>
  <si>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</si>
  <si>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</si>
  <si>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</si>
  <si>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</si>
  <si>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</si>
  <si>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</si>
  <si>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</si>
  <si>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</si>
  <si>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</si>
  <si>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</si>
  <si>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</si>
  <si>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</si>
  <si>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</si>
  <si>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</si>
  <si>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</si>
  <si>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</si>
  <si>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</si>
  <si>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</si>
  <si>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</si>
  <si>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</si>
  <si>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</si>
  <si>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</si>
  <si>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</si>
  <si>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</si>
  <si>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</si>
  <si>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</si>
  <si>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</si>
  <si>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</si>
  <si>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</si>
  <si>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</si>
  <si>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</si>
  <si>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</si>
  <si>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</si>
  <si>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</si>
  <si>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</si>
  <si>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</si>
  <si>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</si>
  <si>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</si>
  <si>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</si>
  <si>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</si>
  <si>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</si>
  <si>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</si>
  <si>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</si>
  <si>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</si>
  <si>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</si>
  <si>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</si>
  <si>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</si>
  <si>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</si>
  <si>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</si>
  <si>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</si>
  <si>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</si>
  <si>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</si>
  <si>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</si>
  <si>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</si>
  <si>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</si>
  <si>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</si>
  <si>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</si>
  <si>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</si>
  <si>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</si>
  <si>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</si>
  <si>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</si>
  <si>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</si>
  <si>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</si>
  <si>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</si>
  <si>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</si>
  <si>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</si>
  <si>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</si>
  <si>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</si>
  <si>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</si>
  <si>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</si>
  <si>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</si>
  <si>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</si>
  <si>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</si>
  <si>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</si>
  <si>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</si>
  <si>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</si>
  <si>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</si>
  <si>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</si>
  <si>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</si>
  <si>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</si>
  <si>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</si>
  <si>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</si>
  <si>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</si>
  <si>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</si>
  <si>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</si>
  <si>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</si>
  <si>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</si>
  <si>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</si>
  <si>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</si>
  <si>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</si>
  <si>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</si>
  <si>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</si>
  <si>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</si>
  <si>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</si>
  <si>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</si>
  <si>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</si>
  <si>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</si>
  <si>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</si>
  <si>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</si>
  <si>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</si>
  <si>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</si>
  <si>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</si>
  <si>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</si>
  <si>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</si>
  <si>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</si>
  <si>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</si>
  <si>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</si>
  <si>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</si>
  <si>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</si>
  <si>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</si>
  <si>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</si>
  <si>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</si>
  <si>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</si>
  <si>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</si>
  <si>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</si>
  <si>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</si>
  <si>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</si>
  <si>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</si>
  <si>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</si>
  <si>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</si>
  <si>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</si>
  <si>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</si>
  <si>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</si>
  <si>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</si>
  <si>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</si>
  <si>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</si>
  <si>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</si>
  <si>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</si>
  <si>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</si>
  <si>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</si>
  <si>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</si>
  <si>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</si>
  <si>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</si>
  <si>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</si>
  <si>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</si>
  <si>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</si>
  <si>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</si>
  <si>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</si>
  <si>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</si>
  <si>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</si>
  <si>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</si>
  <si>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</si>
  <si>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</si>
  <si>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</si>
  <si>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</si>
  <si>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</si>
  <si>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</si>
  <si>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</si>
  <si>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</si>
  <si>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</si>
  <si>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</si>
  <si>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</si>
  <si>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</si>
  <si>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</si>
  <si>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</si>
  <si>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</si>
  <si>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</si>
  <si>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</si>
  <si>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</si>
  <si>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</si>
  <si>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</si>
  <si>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</si>
  <si>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</si>
  <si>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</si>
  <si>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</si>
  <si>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</si>
  <si>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</si>
  <si>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</si>
  <si>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</si>
  <si>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</si>
  <si>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</si>
  <si>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</si>
  <si>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</si>
  <si>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</si>
  <si>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</si>
  <si>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</si>
  <si>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</si>
  <si>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</si>
  <si>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</si>
  <si>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</si>
  <si>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</si>
  <si>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</si>
  <si>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</si>
  <si>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</si>
  <si>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</si>
  <si>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</si>
  <si>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</si>
  <si>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</si>
  <si>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</si>
  <si>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</si>
  <si>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</si>
  <si>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</si>
  <si>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</si>
  <si>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</si>
  <si>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</si>
  <si>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</si>
  <si>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</si>
  <si>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</si>
  <si>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</si>
  <si>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</si>
  <si>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</si>
  <si>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</si>
  <si>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</si>
  <si>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</si>
  <si>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</si>
  <si>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</si>
  <si>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</si>
  <si>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</si>
  <si>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</si>
  <si>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</si>
  <si>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</si>
  <si>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</si>
  <si>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</si>
  <si>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</si>
  <si>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</si>
  <si>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</si>
  <si>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</si>
  <si>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</si>
  <si>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</si>
  <si>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</si>
  <si>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</si>
  <si>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</si>
  <si>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</si>
  <si>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</si>
  <si>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</si>
  <si>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</si>
  <si>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</si>
  <si>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</si>
  <si>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</si>
  <si>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</si>
  <si>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</si>
  <si>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</si>
  <si>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</si>
  <si>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</si>
  <si>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</si>
  <si>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</si>
  <si>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</si>
  <si>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</si>
  <si>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</si>
  <si>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</si>
  <si>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</si>
  <si>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</si>
  <si>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</si>
  <si>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</si>
  <si>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</si>
  <si>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</si>
  <si>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</si>
  <si>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</si>
  <si>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</si>
  <si>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</si>
  <si>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</si>
  <si>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</si>
  <si>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</si>
  <si>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</si>
  <si>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</si>
  <si>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</si>
  <si>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</si>
  <si>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</si>
  <si>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</si>
  <si>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</si>
  <si>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</si>
  <si>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</si>
  <si>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</si>
  <si>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</si>
  <si>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</si>
  <si>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</si>
  <si>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</si>
  <si>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</si>
  <si>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</si>
  <si>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</si>
  <si>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</si>
  <si>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</si>
  <si>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</si>
  <si>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</si>
  <si>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</si>
  <si>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</si>
  <si>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</si>
  <si>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</si>
  <si>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</si>
  <si>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</si>
  <si>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</si>
  <si>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</si>
  <si>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</si>
  <si>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</si>
  <si>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</si>
  <si>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</si>
  <si>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</si>
  <si>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</si>
  <si>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</si>
  <si>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</si>
  <si>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</si>
  <si>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</si>
  <si>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</si>
  <si>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</si>
  <si>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</si>
  <si>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</si>
  <si>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</si>
  <si>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</si>
  <si>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</si>
  <si>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</si>
  <si>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</si>
  <si>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</si>
  <si>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</si>
  <si>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</si>
  <si>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</si>
  <si>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</si>
  <si>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</si>
  <si>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</si>
  <si>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</si>
  <si>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</si>
  <si>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</si>
  <si>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</si>
  <si>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</si>
  <si>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</si>
  <si>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</si>
  <si>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</si>
  <si>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</si>
  <si>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</si>
  <si>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</si>
  <si>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</si>
  <si>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</si>
  <si>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</si>
  <si>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</si>
  <si>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</si>
  <si>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</si>
  <si>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</si>
  <si>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</si>
  <si>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</si>
  <si>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</si>
  <si>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</si>
  <si>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</si>
  <si>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</si>
  <si>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</si>
  <si>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</si>
  <si>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</si>
  <si>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</si>
  <si>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</si>
  <si>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</si>
  <si>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</si>
  <si>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</si>
  <si>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</si>
  <si>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</si>
  <si>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</si>
  <si>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</si>
  <si>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</si>
  <si>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</si>
  <si>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</si>
  <si>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</si>
  <si>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</si>
  <si>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</si>
  <si>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</si>
  <si>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</si>
  <si>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</si>
  <si>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</si>
  <si>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</si>
  <si>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</si>
  <si>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</si>
  <si>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</si>
  <si>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</si>
  <si>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</si>
  <si>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</si>
  <si>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</si>
  <si>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</si>
  <si>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</si>
  <si>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</si>
  <si>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</si>
  <si>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</si>
  <si>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</si>
  <si>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</si>
  <si>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</si>
  <si>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</si>
  <si>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</si>
  <si>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</si>
  <si>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</si>
  <si>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</si>
  <si>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</si>
  <si>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</si>
  <si>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</si>
  <si>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</si>
  <si>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</si>
  <si>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</si>
  <si>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</si>
  <si>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</si>
  <si>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</si>
  <si>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</si>
  <si>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</si>
  <si>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</si>
  <si>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</si>
  <si>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</si>
  <si>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</si>
  <si>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</si>
  <si>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</si>
  <si>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</si>
  <si>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</si>
  <si>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</si>
  <si>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</si>
  <si>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</si>
  <si>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</si>
  <si>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</si>
  <si>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</si>
  <si>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</si>
  <si>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</si>
  <si>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</si>
  <si>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</si>
  <si>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</si>
  <si>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</si>
  <si>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</si>
  <si>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</si>
  <si>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</si>
  <si>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</si>
  <si>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</si>
  <si>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</si>
  <si>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</si>
  <si>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</si>
  <si>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</si>
  <si>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</si>
  <si>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</si>
  <si>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</si>
  <si>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</si>
  <si>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</si>
  <si>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</si>
  <si>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</si>
  <si>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</si>
  <si>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</si>
  <si>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</si>
  <si>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</si>
  <si>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</si>
  <si>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</si>
  <si>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</si>
  <si>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</si>
  <si>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</si>
  <si>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</si>
  <si>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</si>
  <si>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</si>
  <si>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</si>
  <si>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</si>
  <si>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</si>
  <si>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</si>
  <si>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</si>
  <si>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</si>
  <si>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</si>
  <si>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</si>
  <si>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</si>
  <si>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</si>
  <si>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</si>
  <si>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</si>
  <si>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</si>
  <si>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</si>
  <si>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</si>
  <si>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</si>
  <si>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</si>
  <si>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</si>
  <si>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</si>
  <si>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</si>
  <si>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</si>
  <si>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</si>
  <si>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</si>
  <si>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</si>
  <si>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</si>
  <si>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</si>
  <si>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</si>
  <si>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</si>
  <si>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</si>
  <si>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</si>
  <si>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</si>
  <si>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</si>
  <si>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</si>
  <si>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</si>
  <si>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</si>
  <si>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</si>
  <si>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</si>
  <si>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</si>
  <si>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</si>
  <si>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</si>
  <si>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</si>
  <si>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</si>
  <si>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</si>
  <si>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</si>
  <si>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</si>
  <si>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</si>
  <si>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</si>
  <si>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</si>
  <si>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</si>
  <si>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</si>
  <si>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</si>
  <si>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</si>
  <si>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</si>
  <si>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</si>
  <si>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</si>
  <si>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</si>
  <si>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</si>
  <si>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</si>
  <si>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</si>
  <si>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</si>
  <si>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</si>
  <si>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</si>
  <si>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</si>
  <si>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</si>
  <si>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</si>
  <si>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</si>
  <si>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</si>
  <si>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</si>
  <si>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</si>
  <si>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</si>
  <si>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</si>
  <si>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</si>
  <si>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</si>
  <si>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</si>
  <si>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</si>
  <si>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</si>
  <si>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</si>
  <si>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</si>
  <si>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</si>
  <si>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</si>
  <si>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</si>
  <si>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</si>
  <si>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</si>
  <si>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</si>
  <si>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</si>
  <si>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</si>
  <si>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</si>
  <si>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</si>
  <si>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</si>
  <si>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</si>
  <si>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</si>
  <si>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</si>
  <si>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</si>
  <si>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</si>
  <si>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</si>
  <si>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</si>
  <si>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</si>
  <si>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</si>
  <si>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</si>
  <si>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</si>
  <si>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</si>
  <si>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</si>
  <si>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</si>
  <si>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</si>
  <si>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</si>
  <si>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</si>
  <si>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</si>
  <si>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</si>
  <si>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</si>
  <si>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</si>
  <si>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</si>
  <si>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</si>
  <si>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</si>
  <si>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</si>
  <si>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</si>
  <si>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</si>
  <si>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</si>
  <si>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</si>
  <si>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</si>
  <si>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</si>
  <si>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</si>
  <si>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</si>
  <si>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</si>
  <si>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</si>
  <si>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</si>
  <si>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</si>
  <si>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</si>
  <si>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</si>
  <si>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</si>
  <si>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</si>
  <si>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</si>
  <si>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</si>
  <si>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</si>
  <si>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</si>
  <si>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</si>
  <si>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</si>
  <si>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</si>
  <si>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</si>
  <si>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</si>
  <si>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</si>
  <si>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</si>
  <si>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</si>
  <si>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</si>
  <si>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</si>
  <si>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</si>
  <si>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</si>
  <si>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</si>
  <si>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</si>
  <si>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</si>
  <si>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</si>
  <si>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</si>
  <si>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</si>
  <si>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</si>
  <si>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</si>
  <si>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</si>
  <si>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</si>
  <si>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</si>
  <si>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</si>
  <si>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</si>
  <si>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</si>
  <si>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</si>
  <si>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</si>
  <si>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</si>
  <si>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</si>
  <si>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</si>
  <si>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</si>
  <si>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</si>
  <si>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</si>
  <si>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</si>
  <si>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</si>
  <si>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</si>
  <si>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</si>
  <si>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</si>
  <si>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</si>
  <si>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</si>
  <si>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</si>
  <si>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</si>
  <si>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</si>
  <si>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</si>
  <si>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</si>
  <si>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</si>
  <si>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</si>
  <si>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</si>
  <si>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</si>
  <si>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</si>
  <si>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</si>
  <si>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</si>
  <si>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</si>
  <si>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</si>
  <si>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</si>
  <si>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</si>
  <si>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</si>
  <si>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</si>
  <si>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</si>
  <si>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</si>
  <si>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</si>
  <si>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</si>
  <si>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</si>
  <si>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</si>
  <si>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</si>
  <si>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</si>
  <si>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</si>
  <si>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</si>
  <si>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</si>
  <si>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</si>
  <si>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</si>
  <si>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</si>
  <si>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</si>
  <si>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</si>
  <si>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</si>
  <si>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</si>
  <si>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</si>
  <si>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</si>
  <si>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</si>
  <si>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</si>
  <si>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</si>
  <si>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</si>
  <si>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</si>
  <si>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</si>
  <si>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</si>
  <si>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</si>
  <si>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</si>
  <si>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</si>
  <si>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</si>
  <si>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</si>
  <si>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</si>
  <si>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</si>
  <si>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</si>
  <si>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</si>
  <si>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</si>
  <si>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</si>
  <si>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</si>
  <si>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</si>
  <si>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</si>
  <si>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</si>
  <si>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</si>
  <si>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</si>
  <si>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</si>
  <si>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</si>
  <si>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</si>
  <si>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</si>
  <si>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</si>
  <si>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</si>
  <si>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</si>
  <si>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</si>
  <si>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</si>
  <si>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</si>
  <si>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</si>
  <si>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</si>
  <si>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</si>
  <si>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</si>
  <si>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</si>
  <si>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</si>
  <si>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</si>
  <si>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</si>
  <si>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</si>
  <si>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</si>
  <si>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</si>
  <si>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</si>
  <si>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</si>
  <si>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</si>
  <si>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</si>
  <si>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</si>
  <si>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</si>
  <si>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</si>
  <si>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</si>
  <si>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</si>
  <si>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</si>
  <si>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</si>
  <si>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</si>
  <si>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</si>
  <si>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</si>
  <si>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</si>
  <si>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</si>
  <si>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</si>
  <si>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</si>
  <si>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</si>
  <si>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</si>
  <si>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</si>
  <si>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</si>
  <si>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</si>
  <si>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</si>
  <si>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</si>
  <si>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</si>
  <si>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</si>
  <si>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</si>
  <si>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</si>
  <si>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</si>
  <si>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</si>
  <si>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</si>
  <si>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</si>
  <si>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</si>
  <si>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</si>
  <si>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</si>
  <si>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</si>
  <si>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</si>
  <si>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</si>
  <si>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</si>
  <si>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</si>
  <si>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</si>
  <si>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</si>
  <si>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</si>
  <si>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</si>
  <si>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</si>
  <si>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</si>
  <si>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</si>
  <si>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</si>
  <si>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</si>
  <si>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</si>
  <si>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</si>
  <si>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</si>
  <si>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</si>
  <si>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</si>
  <si>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</si>
  <si>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</si>
  <si>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</si>
  <si>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</si>
  <si>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</si>
  <si>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</si>
  <si>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</si>
  <si>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</si>
  <si>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</si>
  <si>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</si>
  <si>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</si>
  <si>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</si>
  <si>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</si>
  <si>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</si>
  <si>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</si>
  <si>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</si>
  <si>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</si>
  <si>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</si>
  <si>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</si>
  <si>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</si>
  <si>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</si>
  <si>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</si>
  <si>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</si>
  <si>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</si>
  <si>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</si>
  <si>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</si>
  <si>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</si>
  <si>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</si>
  <si>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</si>
  <si>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</si>
  <si>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</si>
  <si>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</si>
  <si>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</si>
  <si>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</si>
  <si>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</si>
  <si>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</si>
  <si>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</si>
  <si>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</si>
  <si>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</si>
  <si>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</si>
  <si>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</si>
  <si>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</si>
  <si>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</si>
  <si>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</si>
  <si>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</si>
  <si>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</si>
  <si>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</si>
  <si>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</si>
  <si>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</si>
  <si>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</si>
  <si>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</si>
  <si>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</si>
  <si>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</si>
  <si>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</si>
  <si>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</si>
  <si>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</si>
  <si>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</si>
  <si>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</si>
  <si>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</si>
  <si>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</si>
  <si>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</si>
  <si>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</si>
  <si>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</si>
  <si>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</si>
  <si>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</si>
  <si>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</si>
  <si>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</si>
  <si>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</si>
  <si>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</si>
  <si>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</si>
  <si>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</si>
  <si>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</si>
  <si>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</si>
  <si>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</si>
  <si>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</si>
  <si>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</si>
  <si>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</si>
  <si>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</si>
  <si>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</si>
  <si>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</si>
  <si>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</si>
  <si>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</si>
  <si>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</si>
  <si>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</si>
  <si>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</si>
  <si>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</si>
  <si>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</si>
  <si>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</si>
  <si>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</si>
  <si>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</si>
  <si>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</si>
  <si>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</si>
  <si>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</si>
  <si>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</si>
  <si>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</si>
  <si>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</si>
  <si>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</si>
  <si>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</si>
  <si>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</si>
  <si>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</si>
  <si>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</si>
  <si>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</si>
  <si>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</si>
  <si>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</si>
  <si>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</si>
  <si>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</si>
  <si>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</si>
  <si>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</si>
  <si>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</si>
  <si>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</si>
  <si>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</si>
  <si>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</si>
  <si>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</si>
  <si>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</si>
  <si>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</si>
  <si>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</si>
  <si>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</si>
  <si>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</si>
  <si>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</si>
  <si>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</si>
  <si>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</si>
  <si>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</si>
  <si>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</si>
  <si>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</si>
  <si>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</si>
  <si>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</si>
  <si>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</si>
  <si>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</si>
  <si>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</si>
  <si>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</si>
  <si>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</si>
  <si>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</si>
  <si>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</si>
  <si>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</si>
  <si>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</si>
  <si>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</si>
  <si>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</si>
  <si>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</si>
  <si>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</si>
  <si>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</si>
  <si>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</si>
  <si>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</si>
  <si>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</si>
  <si>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</si>
  <si>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</si>
  <si>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</si>
  <si>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</si>
  <si>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</si>
  <si>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</si>
  <si>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</si>
  <si>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</si>
  <si>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</si>
  <si>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</si>
  <si>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</si>
  <si>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</si>
  <si>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</si>
  <si>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</si>
  <si>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</si>
  <si>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</si>
  <si>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</si>
  <si>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</si>
  <si>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</si>
  <si>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</si>
  <si>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</si>
  <si>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</si>
  <si>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</si>
  <si>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</si>
  <si>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</si>
  <si>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</si>
  <si>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</si>
  <si>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</si>
  <si>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</si>
  <si>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</si>
  <si>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</si>
  <si>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</si>
  <si>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</si>
  <si>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</si>
  <si>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</si>
  <si>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</si>
  <si>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</si>
  <si>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</si>
  <si>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</si>
  <si>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</si>
  <si>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</si>
  <si>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</si>
  <si>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</si>
  <si>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</si>
  <si>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</si>
  <si>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</si>
  <si>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</si>
  <si>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</si>
  <si>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</si>
  <si>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</si>
  <si>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</si>
  <si>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</si>
  <si>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</si>
  <si>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</si>
  <si>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</si>
  <si>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</si>
  <si>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</si>
  <si>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</si>
  <si>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</si>
  <si>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</si>
  <si>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</si>
  <si>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</si>
  <si>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</si>
  <si>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</si>
  <si>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</si>
  <si>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</si>
  <si>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</si>
  <si>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</si>
  <si>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</si>
  <si>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</si>
  <si>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</si>
  <si>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</si>
  <si>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</si>
  <si>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</si>
  <si>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</si>
  <si>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</si>
  <si>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</si>
  <si>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</si>
  <si>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</si>
  <si>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</si>
  <si>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</si>
  <si>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</si>
  <si>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</si>
  <si>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</si>
  <si>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</si>
  <si>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</si>
  <si>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</si>
  <si>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</si>
  <si>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</si>
  <si>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</si>
  <si>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</si>
  <si>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</si>
  <si>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</si>
  <si>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</si>
  <si>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</si>
  <si>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</si>
  <si>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</si>
  <si>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</si>
  <si>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</si>
  <si>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</si>
  <si>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</si>
  <si>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</si>
  <si>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</si>
  <si>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</si>
  <si>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</si>
  <si>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</si>
  <si>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</si>
  <si>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</si>
  <si>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</si>
  <si>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</si>
  <si>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</si>
  <si>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</si>
  <si>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</si>
  <si>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</si>
  <si>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</si>
  <si>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</si>
  <si>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</si>
  <si>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</si>
  <si>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</si>
  <si>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</si>
  <si>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</si>
  <si>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</si>
  <si>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</si>
  <si>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</si>
  <si>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</si>
  <si>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</si>
  <si>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</si>
  <si>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</si>
  <si>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</si>
  <si>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</si>
  <si>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</si>
  <si>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</si>
  <si>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</si>
  <si>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</si>
  <si>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</si>
  <si>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</si>
  <si>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</si>
  <si>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</si>
  <si>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</si>
  <si>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</si>
  <si>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</si>
  <si>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</si>
  <si>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</si>
  <si>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</si>
  <si>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</si>
  <si>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</si>
  <si>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</si>
  <si>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</si>
  <si>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</si>
  <si>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</si>
  <si>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</si>
  <si>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</si>
  <si>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</si>
  <si>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</si>
  <si>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</si>
  <si>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</si>
  <si>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</si>
  <si>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</si>
  <si>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</si>
  <si>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</si>
  <si>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</si>
  <si>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</si>
  <si>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</si>
  <si>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</si>
  <si>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</si>
  <si>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</si>
  <si>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</si>
  <si>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</si>
  <si>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</si>
  <si>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</si>
  <si>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</si>
  <si>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</si>
  <si>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</si>
  <si>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</si>
  <si>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</si>
  <si>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</si>
  <si>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</si>
  <si>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</si>
  <si>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</si>
  <si>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</si>
  <si>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</si>
  <si>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</si>
  <si>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</si>
  <si>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</si>
  <si>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</si>
  <si>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</si>
  <si>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</si>
  <si>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</si>
  <si>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</si>
  <si>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</si>
  <si>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</si>
  <si>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</si>
  <si>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</si>
  <si>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</si>
  <si>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</si>
  <si>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</si>
  <si>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</si>
  <si>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</si>
  <si>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</si>
  <si>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</si>
  <si>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</si>
  <si>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</si>
  <si>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</si>
  <si>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</si>
  <si>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</si>
  <si>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</si>
  <si>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</si>
  <si>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</si>
  <si>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</si>
  <si>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</si>
  <si>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</si>
  <si>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</si>
  <si>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</si>
  <si>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</si>
  <si>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</si>
  <si>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</si>
  <si>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</si>
  <si>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</si>
  <si>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</si>
  <si>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</si>
  <si>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</si>
  <si>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</si>
  <si>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</si>
  <si>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</si>
  <si>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</si>
  <si>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</si>
  <si>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</si>
  <si>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</si>
  <si>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</si>
  <si>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</si>
  <si>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</si>
  <si>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</si>
  <si>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</si>
  <si>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</si>
  <si>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</si>
  <si>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</si>
  <si>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</si>
  <si>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</si>
  <si>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</si>
  <si>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</si>
  <si>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</si>
  <si>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</si>
  <si>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</si>
  <si>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</si>
  <si>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</si>
  <si>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</si>
  <si>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</si>
  <si>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</si>
  <si>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</si>
  <si>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</si>
  <si>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</si>
  <si>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</si>
  <si>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</si>
  <si>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</si>
  <si>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</si>
  <si>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</si>
  <si>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</si>
  <si>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</si>
  <si>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</si>
  <si>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</si>
  <si>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</si>
  <si>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</si>
  <si>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</si>
  <si>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</si>
  <si>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</si>
  <si>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</si>
  <si>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</si>
  <si>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</si>
  <si>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</si>
  <si>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</si>
  <si>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</si>
  <si>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</si>
  <si>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</si>
  <si>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</si>
  <si>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</si>
  <si>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</si>
  <si>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</si>
  <si>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</si>
  <si>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</si>
  <si>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</si>
  <si>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</si>
  <si>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</si>
  <si>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</si>
  <si>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</si>
  <si>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</si>
  <si>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</si>
  <si>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</si>
  <si>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</si>
  <si>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</si>
  <si>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</si>
  <si>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</si>
  <si>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</si>
  <si>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</si>
  <si>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</si>
  <si>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</si>
  <si>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</si>
  <si>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</si>
  <si>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</si>
  <si>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</si>
  <si>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</si>
  <si>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</si>
  <si>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</si>
  <si>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</si>
  <si>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</si>
  <si>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</si>
  <si>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</si>
  <si>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</si>
  <si>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</si>
  <si>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</si>
  <si>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</si>
  <si>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</si>
  <si>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</si>
  <si>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</si>
  <si>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</si>
  <si>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</si>
  <si>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</si>
  <si>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</si>
  <si>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</si>
  <si>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</si>
  <si>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</si>
  <si>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</si>
  <si>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</si>
  <si>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</si>
  <si>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</si>
  <si>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</si>
  <si>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</si>
  <si>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</si>
  <si>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</si>
  <si>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</si>
  <si>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</si>
  <si>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</si>
  <si>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</si>
  <si>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</si>
  <si>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</si>
  <si>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</si>
  <si>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</si>
  <si>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</si>
  <si>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</si>
  <si>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</si>
  <si>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</si>
  <si>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</si>
  <si>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</si>
  <si>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</si>
  <si>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</si>
  <si>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</si>
  <si>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</si>
  <si>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</si>
  <si>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</si>
  <si>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</si>
  <si>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</si>
  <si>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</si>
  <si>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</si>
  <si>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</si>
  <si>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</si>
  <si>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</si>
  <si>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</si>
  <si>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</si>
  <si>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</si>
  <si>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</si>
  <si>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</si>
  <si>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</si>
  <si>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</si>
  <si>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</si>
  <si>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</si>
  <si>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</si>
  <si>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</si>
  <si>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</si>
  <si>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</si>
  <si>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</si>
  <si>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</si>
  <si>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</si>
  <si>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</si>
  <si>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</si>
  <si>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</si>
  <si>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</si>
  <si>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</si>
  <si>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</si>
  <si>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</si>
  <si>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</si>
  <si>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</si>
  <si>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</si>
  <si>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</si>
  <si>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</si>
  <si>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</si>
  <si>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</si>
  <si>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</si>
  <si>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</si>
  <si>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</si>
  <si>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</si>
  <si>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</si>
  <si>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</si>
  <si>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</si>
  <si>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</si>
  <si>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</si>
  <si>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</si>
  <si>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</si>
  <si>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</si>
  <si>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</si>
  <si>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</si>
  <si>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</si>
  <si>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</si>
  <si>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</si>
  <si>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</si>
  <si>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</si>
  <si>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</si>
  <si>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</si>
  <si>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</si>
  <si>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</si>
  <si>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</si>
  <si>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</si>
  <si>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</si>
  <si>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</si>
  <si>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</si>
  <si>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</si>
  <si>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</si>
  <si>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</si>
  <si>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</si>
  <si>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</si>
  <si>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</si>
  <si>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</si>
  <si>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</si>
  <si>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</si>
  <si>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</si>
  <si>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</si>
  <si>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</si>
  <si>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</si>
  <si>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</si>
  <si>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</si>
  <si>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</si>
  <si>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</si>
  <si>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</si>
  <si>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</si>
  <si>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</si>
  <si>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</si>
  <si>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</si>
  <si>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</si>
  <si>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</si>
  <si>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</si>
  <si>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</si>
  <si>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</si>
  <si>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</si>
  <si>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</si>
  <si>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</si>
  <si>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</si>
  <si>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</si>
  <si>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</si>
  <si>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</si>
  <si>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</si>
  <si>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</si>
  <si>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</si>
  <si>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</si>
  <si>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</si>
  <si>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</si>
  <si>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</si>
  <si>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</si>
  <si>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</si>
  <si>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</si>
  <si>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</si>
  <si>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</si>
  <si>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</si>
  <si>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</si>
  <si>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</si>
  <si>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</si>
  <si>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</si>
  <si>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</si>
  <si>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</si>
  <si>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</si>
  <si>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</si>
  <si>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</si>
  <si>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</si>
  <si>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</si>
  <si>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</si>
  <si>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</si>
  <si>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</si>
  <si>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</si>
  <si>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</si>
  <si>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</si>
  <si>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</si>
  <si>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</si>
  <si>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</si>
  <si>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</si>
  <si>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</si>
  <si>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</si>
  <si>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</si>
  <si>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</si>
  <si>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</si>
  <si>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</si>
  <si>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</si>
  <si>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</si>
  <si>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</si>
  <si>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</si>
  <si>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</si>
  <si>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</si>
  <si>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</si>
  <si>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</si>
  <si>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</si>
  <si>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</si>
  <si>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</si>
  <si>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</si>
  <si>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</si>
  <si>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</si>
  <si>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</si>
  <si>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</si>
  <si>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</si>
  <si>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</si>
  <si>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</si>
  <si>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</si>
  <si>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</si>
  <si>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</si>
  <si>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</si>
  <si>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</si>
  <si>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</si>
  <si>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</si>
  <si>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</si>
  <si>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</si>
  <si>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</si>
  <si>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</si>
  <si>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</si>
  <si>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</si>
  <si>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</si>
  <si>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</si>
  <si>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</si>
  <si>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</si>
  <si>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</si>
  <si>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</si>
  <si>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</si>
  <si>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</si>
  <si>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</si>
  <si>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</si>
  <si>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</si>
  <si>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</si>
  <si>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</si>
  <si>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</si>
  <si>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</si>
  <si>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</si>
  <si>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</si>
  <si>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</si>
  <si>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</si>
  <si>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</si>
  <si>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</si>
  <si>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</si>
  <si>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</si>
  <si>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</si>
  <si>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</si>
  <si>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</si>
  <si>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</si>
  <si>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</si>
  <si>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</si>
  <si>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</si>
  <si>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</si>
  <si>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</si>
  <si>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</si>
  <si>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</si>
  <si>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</si>
  <si>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</si>
  <si>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</si>
  <si>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</si>
  <si>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</si>
  <si>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</si>
  <si>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</si>
  <si>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</si>
  <si>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</si>
  <si>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</si>
  <si>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</si>
  <si>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</si>
  <si>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</si>
  <si>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</si>
  <si>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</si>
  <si>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</si>
  <si>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</si>
  <si>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</si>
  <si>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</si>
  <si>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</si>
  <si>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</si>
  <si>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</si>
  <si>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</si>
  <si>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</si>
  <si>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</si>
  <si>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</si>
  <si>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</si>
  <si>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</si>
  <si>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</si>
  <si>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</si>
  <si>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</si>
  <si>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</si>
  <si>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</si>
  <si>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</si>
  <si>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</si>
  <si>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</si>
  <si>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</si>
  <si>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</si>
  <si>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</si>
  <si>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</si>
  <si>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</si>
  <si>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</si>
  <si>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</si>
  <si>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</si>
  <si>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</si>
  <si>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</si>
  <si>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</si>
  <si>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</si>
  <si>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</si>
  <si>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</si>
  <si>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</si>
  <si>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</si>
  <si>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</si>
  <si>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</si>
  <si>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</si>
  <si>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</si>
  <si>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</si>
  <si>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</si>
  <si>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</si>
  <si>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</si>
  <si>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</si>
  <si>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</si>
  <si>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</si>
  <si>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</si>
  <si>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</si>
  <si>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</si>
  <si>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</si>
  <si>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</si>
  <si>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</si>
  <si>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</si>
  <si>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</si>
  <si>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</si>
  <si>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</si>
  <si>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</si>
  <si>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</si>
  <si>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</si>
  <si>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</si>
  <si>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</si>
  <si>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</si>
  <si>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</si>
  <si>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</si>
  <si>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</si>
  <si>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</si>
  <si>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</si>
  <si>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</si>
  <si>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</si>
  <si>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</si>
  <si>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</si>
  <si>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</si>
  <si>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</si>
  <si>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</si>
  <si>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</si>
  <si>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</si>
  <si>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</si>
  <si>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</si>
  <si>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</si>
  <si>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</si>
  <si>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</si>
  <si>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</si>
  <si>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</si>
  <si>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</si>
  <si>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</si>
  <si>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</si>
  <si>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</si>
  <si>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</si>
  <si>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</si>
  <si>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</si>
  <si>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</si>
  <si>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</si>
  <si>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</si>
  <si>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</si>
  <si>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</si>
  <si>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</si>
  <si>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</si>
  <si>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</si>
  <si>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</si>
  <si>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</si>
  <si>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</si>
  <si>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</si>
  <si>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</si>
  <si>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</si>
  <si>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</si>
  <si>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</si>
  <si>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</si>
  <si>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</si>
  <si>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</si>
  <si>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</si>
  <si>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</si>
  <si>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</si>
  <si>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</si>
  <si>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</si>
  <si>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</si>
  <si>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</si>
  <si>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</si>
  <si>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</si>
  <si>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</si>
  <si>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</si>
  <si>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</si>
  <si>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</si>
  <si>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</si>
  <si>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</si>
  <si>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</si>
  <si>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</si>
  <si>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</si>
  <si>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</si>
  <si>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</si>
  <si>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</si>
  <si>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</si>
  <si>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</si>
  <si>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</si>
  <si>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</si>
  <si>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</si>
  <si>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</si>
  <si>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</si>
  <si>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</si>
  <si>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</si>
  <si>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</si>
  <si>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</si>
  <si>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</si>
  <si>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</si>
  <si>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</si>
  <si>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</si>
  <si>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</si>
  <si>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</si>
  <si>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</si>
  <si>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</si>
  <si>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</si>
  <si>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</si>
  <si>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</si>
  <si>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</si>
  <si>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</si>
  <si>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</si>
  <si>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</si>
  <si>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</si>
  <si>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</si>
  <si>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</si>
  <si>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</si>
  <si>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</si>
  <si>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</si>
  <si>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</si>
  <si>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</si>
  <si>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</si>
  <si>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</si>
  <si>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</si>
  <si>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</si>
  <si>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</si>
  <si>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</si>
  <si>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</si>
  <si>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</si>
  <si>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</si>
  <si>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</si>
  <si>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</si>
  <si>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</si>
  <si>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</si>
  <si>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</si>
  <si>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</si>
  <si>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</si>
  <si>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</si>
  <si>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</si>
  <si>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</si>
  <si>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</si>
  <si>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</si>
  <si>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</si>
  <si>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</si>
  <si>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</si>
  <si>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</si>
  <si>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</si>
  <si>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</si>
  <si>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</si>
  <si>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</si>
  <si>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</si>
  <si>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</si>
  <si>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</si>
  <si>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</si>
  <si>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</si>
  <si>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</si>
  <si>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</si>
  <si>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</si>
  <si>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</si>
  <si>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</si>
  <si>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</si>
  <si>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</si>
  <si>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</si>
  <si>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</si>
  <si>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</si>
  <si>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</si>
  <si>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</si>
  <si>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</si>
  <si>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</si>
  <si>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</si>
  <si>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</si>
  <si>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</si>
  <si>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</si>
  <si>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</si>
  <si>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</si>
  <si>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</si>
  <si>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</si>
  <si>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</si>
  <si>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</si>
  <si>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</si>
  <si>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</si>
  <si>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</si>
  <si>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</si>
  <si>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</si>
  <si>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</si>
  <si>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</si>
  <si>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</si>
  <si>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</si>
  <si>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</si>
  <si>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</si>
  <si>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</si>
  <si>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</si>
  <si>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</si>
  <si>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</si>
  <si>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</si>
  <si>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</si>
  <si>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</si>
  <si>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</si>
  <si>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</si>
  <si>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</si>
  <si>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</si>
  <si>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</si>
  <si>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</si>
  <si>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</si>
  <si>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</si>
  <si>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</si>
  <si>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</si>
  <si>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</si>
  <si>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</si>
  <si>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</si>
  <si>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</si>
  <si>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</si>
  <si>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</si>
  <si>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</si>
  <si>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</si>
  <si>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</si>
  <si>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</si>
  <si>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</si>
  <si>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</si>
  <si>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</si>
  <si>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</si>
  <si>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</si>
  <si>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</si>
  <si>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</si>
  <si>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</si>
  <si>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</si>
  <si>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</si>
  <si>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</si>
  <si>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</si>
  <si>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</si>
  <si>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</si>
  <si>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</si>
  <si>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</si>
  <si>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</si>
  <si>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</si>
  <si>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</si>
  <si>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</si>
  <si>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</si>
  <si>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</si>
  <si>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</si>
  <si>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</si>
  <si>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</si>
  <si>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</si>
  <si>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</si>
  <si>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</si>
  <si>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</si>
  <si>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</si>
  <si>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</si>
  <si>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</si>
  <si>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</si>
  <si>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</si>
  <si>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</si>
  <si>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</si>
  <si>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</si>
  <si>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</si>
  <si>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</si>
  <si>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</si>
  <si>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</si>
  <si>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</si>
  <si>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</si>
  <si>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</si>
  <si>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</si>
  <si>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</si>
  <si>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</si>
  <si>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</si>
  <si>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</si>
  <si>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</si>
  <si>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</si>
  <si>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</si>
  <si>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</si>
  <si>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</si>
  <si>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</si>
  <si>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</si>
  <si>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</si>
  <si>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</si>
  <si>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</si>
  <si>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</si>
  <si>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</si>
  <si>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</si>
  <si>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</si>
  <si>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</si>
  <si>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</si>
  <si>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</si>
  <si>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</si>
  <si>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</si>
  <si>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</si>
  <si>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</si>
  <si>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</si>
  <si>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</si>
  <si>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</si>
  <si>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</si>
  <si>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</si>
  <si>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</si>
  <si>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</si>
  <si>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</si>
  <si>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</si>
  <si>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</si>
  <si>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</si>
  <si>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</si>
  <si>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</si>
  <si>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</si>
  <si>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</si>
  <si>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</si>
  <si>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</si>
  <si>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</si>
  <si>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</si>
  <si>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</si>
  <si>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</si>
  <si>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</si>
  <si>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</si>
  <si>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</si>
  <si>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</si>
  <si>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</si>
  <si>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</si>
  <si>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</si>
  <si>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</si>
  <si>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</si>
  <si>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</si>
  <si>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</si>
  <si>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</si>
  <si>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</si>
  <si>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</si>
  <si>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</si>
  <si>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</si>
  <si>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</si>
  <si>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</si>
  <si>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</si>
  <si>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</si>
  <si>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</si>
  <si>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</si>
  <si>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</si>
  <si>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</si>
  <si>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</si>
  <si>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</si>
  <si>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</si>
  <si>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</si>
  <si>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</si>
  <si>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</si>
  <si>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</si>
  <si>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</si>
  <si>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</si>
  <si>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</si>
  <si>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</si>
  <si>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</si>
  <si>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</si>
  <si>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</si>
  <si>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</si>
  <si>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</si>
  <si>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</si>
  <si>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</si>
  <si>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</si>
  <si>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</si>
  <si>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</si>
  <si>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</si>
  <si>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</si>
  <si>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</si>
  <si>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</si>
  <si>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</si>
  <si>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</si>
  <si>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</si>
  <si>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</si>
  <si>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</si>
  <si>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</si>
  <si>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</si>
  <si>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</si>
  <si>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</si>
  <si>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</si>
  <si>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</si>
  <si>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</si>
  <si>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</si>
  <si>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</si>
  <si>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</si>
  <si>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</si>
  <si>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</si>
  <si>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</si>
  <si>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</si>
  <si>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</si>
  <si>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</si>
  <si>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</si>
  <si>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</si>
  <si>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</si>
  <si>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</si>
  <si>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</si>
  <si>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</si>
  <si>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</si>
  <si>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</si>
  <si>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</si>
  <si>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</si>
  <si>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</si>
  <si>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</si>
  <si>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</si>
  <si>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</si>
  <si>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</si>
  <si>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</si>
  <si>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</si>
  <si>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</si>
  <si>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</si>
  <si>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</si>
  <si>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</si>
  <si>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</si>
  <si>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</si>
  <si>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</si>
  <si>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</si>
  <si>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</si>
  <si>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</si>
  <si>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</si>
  <si>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</si>
  <si>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</si>
  <si>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</si>
  <si>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</si>
  <si>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</si>
  <si>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</si>
  <si>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</si>
  <si>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</si>
  <si>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</si>
  <si>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</si>
  <si>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</si>
  <si>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</si>
  <si>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</si>
  <si>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</si>
  <si>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</si>
  <si>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</si>
  <si>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</si>
  <si>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</si>
  <si>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</si>
  <si>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</si>
  <si>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</si>
  <si>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</si>
  <si>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</si>
  <si>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</si>
  <si>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</si>
  <si>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</si>
  <si>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</si>
  <si>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</si>
  <si>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</si>
  <si>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</si>
  <si>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</si>
  <si>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</si>
  <si>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</si>
  <si>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</si>
  <si>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</si>
  <si>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</si>
  <si>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</si>
  <si>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</si>
  <si>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</si>
  <si>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</si>
  <si>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</si>
  <si>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</si>
  <si>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</si>
  <si>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</si>
  <si>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</si>
  <si>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</si>
  <si>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</si>
  <si>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</si>
  <si>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</si>
  <si>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</si>
  <si>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</si>
  <si>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</si>
  <si>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</si>
  <si>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</si>
  <si>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</si>
  <si>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</si>
  <si>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</si>
  <si>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</si>
  <si>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</si>
  <si>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</si>
  <si>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</si>
  <si>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</si>
  <si>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</si>
  <si>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</si>
  <si>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</si>
  <si>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</si>
  <si>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</si>
  <si>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</si>
  <si>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</si>
  <si>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</si>
  <si>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</si>
  <si>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</si>
  <si>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</si>
  <si>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</si>
  <si>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</si>
  <si>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</si>
  <si>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</si>
  <si>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</si>
  <si>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</si>
  <si>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</si>
  <si>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</si>
  <si>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</si>
  <si>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</si>
  <si>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</si>
  <si>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</si>
  <si>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</si>
  <si>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</si>
  <si>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</si>
  <si>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</si>
  <si>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</si>
  <si>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</si>
  <si>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</si>
  <si>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</si>
  <si>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</si>
  <si>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</si>
  <si>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</si>
  <si>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</si>
  <si>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</si>
  <si>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</si>
  <si>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</si>
  <si>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</si>
  <si>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</si>
  <si>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</si>
  <si>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</si>
  <si>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</si>
  <si>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</si>
  <si>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</si>
  <si>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</si>
  <si>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</si>
  <si>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</si>
  <si>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</si>
  <si>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</si>
  <si>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</si>
  <si>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</si>
  <si>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</si>
  <si>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</si>
  <si>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</si>
  <si>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</si>
  <si>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</si>
  <si>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</si>
  <si>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</si>
  <si>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</si>
  <si>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</si>
  <si>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</si>
  <si>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</si>
  <si>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</si>
  <si>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</si>
  <si>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</si>
  <si>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</si>
  <si>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</si>
  <si>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</si>
  <si>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</si>
  <si>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</si>
  <si>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</si>
  <si>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</si>
  <si>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</si>
  <si>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</si>
  <si>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</si>
  <si>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</si>
  <si>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</si>
  <si>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</si>
  <si>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</si>
  <si>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</si>
  <si>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</si>
  <si>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</si>
  <si>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</si>
  <si>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</si>
  <si>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</si>
  <si>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</si>
  <si>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</si>
  <si>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</si>
  <si>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</si>
  <si>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</si>
  <si>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</si>
  <si>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</si>
  <si>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</si>
  <si>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</si>
  <si>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</si>
  <si>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</si>
  <si>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</si>
  <si>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</si>
  <si>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</si>
  <si>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</si>
  <si>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</si>
  <si>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</si>
  <si>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</si>
  <si>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</si>
  <si>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</si>
  <si>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</si>
  <si>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</si>
  <si>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</si>
  <si>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</si>
  <si>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</si>
  <si>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</si>
  <si>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</si>
  <si>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</si>
  <si>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</si>
  <si>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</si>
  <si>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</si>
  <si>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</si>
  <si>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</si>
  <si>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</si>
  <si>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</si>
  <si>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</si>
  <si>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</si>
  <si>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</si>
  <si>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</si>
  <si>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</si>
  <si>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</si>
  <si>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</si>
  <si>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</si>
  <si>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</si>
  <si>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</si>
  <si>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</si>
  <si>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</si>
  <si>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</si>
  <si>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</si>
  <si>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</si>
  <si>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</si>
  <si>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</si>
  <si>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</si>
  <si>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</si>
  <si>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</si>
  <si>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</si>
  <si>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</si>
  <si>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</si>
  <si>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</si>
  <si>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</si>
  <si>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</si>
  <si>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</si>
  <si>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</si>
  <si>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</si>
  <si>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</si>
  <si>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</si>
  <si>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</si>
  <si>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</si>
  <si>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</si>
  <si>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</si>
  <si>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</si>
  <si>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</si>
  <si>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</si>
  <si>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</si>
  <si>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</si>
  <si>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</si>
  <si>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</si>
  <si>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</si>
  <si>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</si>
  <si>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</si>
  <si>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</si>
  <si>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</si>
  <si>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</si>
  <si>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</si>
  <si>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</si>
  <si>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</si>
  <si>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</si>
  <si>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</si>
  <si>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</si>
  <si>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</si>
  <si>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</si>
  <si>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</si>
  <si>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</si>
  <si>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</si>
  <si>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</si>
  <si>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</si>
  <si>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</si>
  <si>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</si>
  <si>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</si>
  <si>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</si>
  <si>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</si>
  <si>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</si>
  <si>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</si>
  <si>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</si>
  <si>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</si>
  <si>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</si>
  <si>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</si>
  <si>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</si>
  <si>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</si>
  <si>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</si>
  <si>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</si>
  <si>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</si>
  <si>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</si>
  <si>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</si>
  <si>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</si>
  <si>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</si>
  <si>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</si>
  <si>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</si>
  <si>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</si>
  <si>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</si>
  <si>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</si>
  <si>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</si>
  <si>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</si>
  <si>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</si>
  <si>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</si>
  <si>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</si>
  <si>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</si>
  <si>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</si>
  <si>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</si>
  <si>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</si>
  <si>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</si>
  <si>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</si>
  <si>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</si>
  <si>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</si>
  <si>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</si>
  <si>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</si>
  <si>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</si>
  <si>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</si>
  <si>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</si>
  <si>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</si>
  <si>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</si>
  <si>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</si>
  <si>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</si>
  <si>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</si>
  <si>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</si>
  <si>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</si>
  <si>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</si>
  <si>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</si>
  <si>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</si>
  <si>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</si>
  <si>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</si>
  <si>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</si>
  <si>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</si>
  <si>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</si>
  <si>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</si>
  <si>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</si>
  <si>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</si>
  <si>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</si>
  <si>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</si>
  <si>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</si>
  <si>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</si>
  <si>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</si>
  <si>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</si>
  <si>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</si>
  <si>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</si>
  <si>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</si>
  <si>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</si>
  <si>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</si>
  <si>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</si>
  <si>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</si>
  <si>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</si>
  <si>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</si>
  <si>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</si>
  <si>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</si>
  <si>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</si>
  <si>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</si>
  <si>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</si>
  <si>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</si>
  <si>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</si>
  <si>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</si>
  <si>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</si>
  <si>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</si>
  <si>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</si>
  <si>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</si>
  <si>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</si>
  <si>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</si>
  <si>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</si>
  <si>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</si>
  <si>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</si>
  <si>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</si>
  <si>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</si>
  <si>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</si>
  <si>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</si>
  <si>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</si>
  <si>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</si>
  <si>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</si>
  <si>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</si>
  <si>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</si>
  <si>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</si>
  <si>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</si>
  <si>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</si>
  <si>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</si>
  <si>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</si>
  <si>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</si>
  <si>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</si>
  <si>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</si>
  <si>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</si>
  <si>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</si>
  <si>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</si>
  <si>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</si>
  <si>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</si>
  <si>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</si>
  <si>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</si>
  <si>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</si>
  <si>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</si>
  <si>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</si>
  <si>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</si>
  <si>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</si>
  <si>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</si>
  <si>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</si>
  <si>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</si>
  <si>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</si>
  <si>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</si>
  <si>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</si>
  <si>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</si>
  <si>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</si>
  <si>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</si>
  <si>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</si>
  <si>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</si>
  <si>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</si>
  <si>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</si>
  <si>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</si>
  <si>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</si>
  <si>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</si>
  <si>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</si>
  <si>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</si>
  <si>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</si>
  <si>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</si>
  <si>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</si>
  <si>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</si>
  <si>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</si>
  <si>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</si>
  <si>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</si>
  <si>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</si>
  <si>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</si>
  <si>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</si>
  <si>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</si>
  <si>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</si>
  <si>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</si>
  <si>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</si>
  <si>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</si>
  <si>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</si>
  <si>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</si>
  <si>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</si>
  <si>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</si>
  <si>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</si>
  <si>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</si>
  <si>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</si>
  <si>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</si>
  <si>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</si>
  <si>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</si>
  <si>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</si>
  <si>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</si>
  <si>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</si>
  <si>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</si>
  <si>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</si>
  <si>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</si>
  <si>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</si>
  <si>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</si>
  <si>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</si>
  <si>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</si>
  <si>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</si>
  <si>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</si>
  <si>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</si>
  <si>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</si>
  <si>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</si>
  <si>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</si>
  <si>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</si>
  <si>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</si>
  <si>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</si>
  <si>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</si>
  <si>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</si>
  <si>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</si>
  <si>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</si>
  <si>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</si>
  <si>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</si>
  <si>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</si>
  <si>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</si>
  <si>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</si>
  <si>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</si>
  <si>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</si>
  <si>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</si>
  <si>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</si>
  <si>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</si>
  <si>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</si>
  <si>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</si>
  <si>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</si>
  <si>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</si>
  <si>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</si>
  <si>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</si>
  <si>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</si>
  <si>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</si>
  <si>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</si>
  <si>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</si>
  <si>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</si>
  <si>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</si>
  <si>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</si>
  <si>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</si>
  <si>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</si>
  <si>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</si>
  <si>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</si>
  <si>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</si>
  <si>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</si>
  <si>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</si>
  <si>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</si>
  <si>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</si>
  <si>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</si>
  <si>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</si>
  <si>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</si>
  <si>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</si>
  <si>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</si>
  <si>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</si>
  <si>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</si>
  <si>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</si>
  <si>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</si>
  <si>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</si>
  <si>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</si>
  <si>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</si>
  <si>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</si>
  <si>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</si>
  <si>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</si>
  <si>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</si>
  <si>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</si>
  <si>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</si>
  <si>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</si>
  <si>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</si>
  <si>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</si>
  <si>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</si>
  <si>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</si>
  <si>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</si>
  <si>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</si>
  <si>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</si>
  <si>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</si>
  <si>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</si>
  <si>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</si>
  <si>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</si>
  <si>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</si>
  <si>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</si>
  <si>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</si>
  <si>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</si>
  <si>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</si>
  <si>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</si>
  <si>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</si>
  <si>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</si>
  <si>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</si>
  <si>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</si>
  <si>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</si>
  <si>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</si>
  <si>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</si>
  <si>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</si>
  <si>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</si>
  <si>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</si>
  <si>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</si>
  <si>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</si>
  <si>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</si>
  <si>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</si>
  <si>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</si>
  <si>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</si>
  <si>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</si>
  <si>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</si>
  <si>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</si>
  <si>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</si>
  <si>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</si>
  <si>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</si>
  <si>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</si>
  <si>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</si>
  <si>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</si>
  <si>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</si>
  <si>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</si>
  <si>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</si>
  <si>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</si>
  <si>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</si>
  <si>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</si>
  <si>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</si>
  <si>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</si>
  <si>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</si>
  <si>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</si>
  <si>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</si>
  <si>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</si>
  <si>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</si>
  <si>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</si>
  <si>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</si>
  <si>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</si>
  <si>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</si>
  <si>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</si>
  <si>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</si>
  <si>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</si>
  <si>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</si>
  <si>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</si>
  <si>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</si>
  <si>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</si>
  <si>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</si>
  <si>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</si>
  <si>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</si>
  <si>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</si>
  <si>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</si>
  <si>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</si>
  <si>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</si>
  <si>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</si>
  <si>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</si>
  <si>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</si>
  <si>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</si>
  <si>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</si>
  <si>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</si>
  <si>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</si>
  <si>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</si>
  <si>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</si>
  <si>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</si>
  <si>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</si>
  <si>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</si>
  <si>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</si>
  <si>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</si>
  <si>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</si>
  <si>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</si>
  <si>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</si>
  <si>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</si>
  <si>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</si>
  <si>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</si>
  <si>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</si>
  <si>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</si>
  <si>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</si>
  <si>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</si>
  <si>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</si>
  <si>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</si>
  <si>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</si>
  <si>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</si>
  <si>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</si>
  <si>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</si>
  <si>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</si>
  <si>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</si>
  <si>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</si>
  <si>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</si>
  <si>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</si>
  <si>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</si>
  <si>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</si>
  <si>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</si>
  <si>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</si>
  <si>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</si>
  <si>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</si>
  <si>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</si>
  <si>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</si>
  <si>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</si>
  <si>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</si>
  <si>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</si>
  <si>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</si>
  <si>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</si>
  <si>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</si>
  <si>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</si>
  <si>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</si>
  <si>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</si>
  <si>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</si>
  <si>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</si>
  <si>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</si>
  <si>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</si>
  <si>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</si>
  <si>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</si>
  <si>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</si>
  <si>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</si>
  <si>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</si>
  <si>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</si>
  <si>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</si>
  <si>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</si>
  <si>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</si>
  <si>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</si>
  <si>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</si>
  <si>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</si>
  <si>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</si>
  <si>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</si>
  <si>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</si>
  <si>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</si>
  <si>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</si>
  <si>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</si>
  <si>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</si>
  <si>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</si>
  <si>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</si>
  <si>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</si>
  <si>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</si>
  <si>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</si>
  <si>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</si>
  <si>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</si>
  <si>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</si>
  <si>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</si>
  <si>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</si>
  <si>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</si>
  <si>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</si>
  <si>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</si>
  <si>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</si>
  <si>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</si>
  <si>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</si>
  <si>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</si>
  <si>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</si>
  <si>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</si>
  <si>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</si>
  <si>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</si>
  <si>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</si>
  <si>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</si>
  <si>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</si>
  <si>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</si>
  <si>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</si>
  <si>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</si>
  <si>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</si>
  <si>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</si>
  <si>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</si>
  <si>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</si>
  <si>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</si>
  <si>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</si>
  <si>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</si>
  <si>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</si>
  <si>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</si>
  <si>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</si>
  <si>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</si>
  <si>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</si>
  <si>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</si>
  <si>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</si>
  <si>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</si>
  <si>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</si>
  <si>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</si>
  <si>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</si>
  <si>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</si>
  <si>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</si>
  <si>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</si>
  <si>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</si>
  <si>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</si>
  <si>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</si>
  <si>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</si>
  <si>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</si>
  <si>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</si>
  <si>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</si>
  <si>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</si>
  <si>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</si>
  <si>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</si>
  <si>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</si>
  <si>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</si>
  <si>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</si>
  <si>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</si>
  <si>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</si>
  <si>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</si>
  <si>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</si>
  <si>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</si>
  <si>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</si>
  <si>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</si>
  <si>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</si>
  <si>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</si>
  <si>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</si>
  <si>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</si>
  <si>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</si>
  <si>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</si>
  <si>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</si>
  <si>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</si>
  <si>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</si>
  <si>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</si>
  <si>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</si>
  <si>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</si>
  <si>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</si>
  <si>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</si>
  <si>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</si>
  <si>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</si>
  <si>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</si>
  <si>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</si>
  <si>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</si>
  <si>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</si>
  <si>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</si>
  <si>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</si>
  <si>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</si>
  <si>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</si>
  <si>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</si>
  <si>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</si>
  <si>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</si>
  <si>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</si>
  <si>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</si>
  <si>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</si>
  <si>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</si>
  <si>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</si>
  <si>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</si>
  <si>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</si>
  <si>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</si>
  <si>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</si>
  <si>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</si>
  <si>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</si>
  <si>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</si>
  <si>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</si>
  <si>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</si>
  <si>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</si>
  <si>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</si>
  <si>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</si>
  <si>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</si>
  <si>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</si>
  <si>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</si>
  <si>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</si>
  <si>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</si>
  <si>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</si>
  <si>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</si>
  <si>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</si>
  <si>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</si>
  <si>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</si>
  <si>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</si>
  <si>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</si>
  <si>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</si>
  <si>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</si>
  <si>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</si>
  <si>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</si>
  <si>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</si>
  <si>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</si>
  <si>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</si>
  <si>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</si>
  <si>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</si>
  <si>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</si>
  <si>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</si>
  <si>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</si>
  <si>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</si>
  <si>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</si>
  <si>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</si>
  <si>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</si>
  <si>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</si>
  <si>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</si>
  <si>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</si>
  <si>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</si>
  <si>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</si>
  <si>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</si>
  <si>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</si>
  <si>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</si>
  <si>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</si>
  <si>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</si>
  <si>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</si>
  <si>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</si>
  <si>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</si>
  <si>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</si>
  <si>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</si>
  <si>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</si>
  <si>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</si>
  <si>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</si>
  <si>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</si>
  <si>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</si>
  <si>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</si>
  <si>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</si>
  <si>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</si>
  <si>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</si>
  <si>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</si>
  <si>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</si>
  <si>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</si>
  <si>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</si>
  <si>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</si>
  <si>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</si>
  <si>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</si>
  <si>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</si>
  <si>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</si>
  <si>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</si>
  <si>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</si>
  <si>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</si>
  <si>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</si>
  <si>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</si>
  <si>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</si>
  <si>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</si>
  <si>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</si>
  <si>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</si>
  <si>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</si>
  <si>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</si>
  <si>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</si>
  <si>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</si>
  <si>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</si>
  <si>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</si>
  <si>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</si>
  <si>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</si>
  <si>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</si>
  <si>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</si>
  <si>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</si>
  <si>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</si>
  <si>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</si>
  <si>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</si>
  <si>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</si>
  <si>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</si>
  <si>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</si>
  <si>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</si>
  <si>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</si>
  <si>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</si>
  <si>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</si>
  <si>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</si>
  <si>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</si>
  <si>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</si>
  <si>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</si>
  <si>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</si>
  <si>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</si>
  <si>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</si>
  <si>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</si>
  <si>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</si>
  <si>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</si>
  <si>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</si>
  <si>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</si>
  <si>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</si>
  <si>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</si>
  <si>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</si>
  <si>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</si>
  <si>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</si>
  <si>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</si>
  <si>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</si>
  <si>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</si>
  <si>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</si>
  <si>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</si>
  <si>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</si>
  <si>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</si>
  <si>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</si>
  <si>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</si>
  <si>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</si>
  <si>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</si>
  <si>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</si>
  <si>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</si>
  <si>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</si>
  <si>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</si>
  <si>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</si>
  <si>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</si>
  <si>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</si>
  <si>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</si>
  <si>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</si>
  <si>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</si>
  <si>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</si>
  <si>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</si>
  <si>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</si>
  <si>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</si>
  <si>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</si>
  <si>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</si>
  <si>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</si>
  <si>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</si>
  <si>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</si>
  <si>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</si>
  <si>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</si>
  <si>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</si>
  <si>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</si>
  <si>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</si>
  <si>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</si>
  <si>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</si>
  <si>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</si>
  <si>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</si>
  <si>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</si>
  <si>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</si>
  <si>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</si>
  <si>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</si>
  <si>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</si>
  <si>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</si>
  <si>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</si>
  <si>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</si>
  <si>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</si>
  <si>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</si>
  <si>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</si>
  <si>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</si>
  <si>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</si>
  <si>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</si>
  <si>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</si>
  <si>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</si>
  <si>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</si>
  <si>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</si>
  <si>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</si>
  <si>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</si>
  <si>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</si>
  <si>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</si>
  <si>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</si>
  <si>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</si>
  <si>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</si>
  <si>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</si>
  <si>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</si>
  <si>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</si>
  <si>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</si>
  <si>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</si>
  <si>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</si>
  <si>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</si>
  <si>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</si>
  <si>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</si>
  <si>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</si>
  <si>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</si>
  <si>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</si>
  <si>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</si>
  <si>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</si>
  <si>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</si>
  <si>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</si>
  <si>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</si>
  <si>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</si>
  <si>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</si>
  <si>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</si>
  <si>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</si>
  <si>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</si>
  <si>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</si>
  <si>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</si>
  <si>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</si>
  <si>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</si>
  <si>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</si>
  <si>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</si>
  <si>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</si>
  <si>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</si>
  <si>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</si>
  <si>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</si>
  <si>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</si>
  <si>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</si>
  <si>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</si>
  <si>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</si>
  <si>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</si>
  <si>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</si>
  <si>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</si>
  <si>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</si>
  <si>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</si>
  <si>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</si>
  <si>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</si>
  <si>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</si>
  <si>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</si>
  <si>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</si>
  <si>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</si>
  <si>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</si>
  <si>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</si>
  <si>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</si>
  <si>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</si>
  <si>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</si>
  <si>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</si>
  <si>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</si>
  <si>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</si>
  <si>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</si>
  <si>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</si>
  <si>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</si>
  <si>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</si>
  <si>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</si>
  <si>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</si>
  <si>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</si>
  <si>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</si>
  <si>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</si>
  <si>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</si>
  <si>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</si>
  <si>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</si>
  <si>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</si>
  <si>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</si>
  <si>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</si>
  <si>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</si>
  <si>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</si>
  <si>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</si>
  <si>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</si>
  <si>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</si>
  <si>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</si>
  <si>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</si>
  <si>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</si>
  <si>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</si>
  <si>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</si>
  <si>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</si>
  <si>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</si>
  <si>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</si>
  <si>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</si>
  <si>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</si>
  <si>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</si>
  <si>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</si>
  <si>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</si>
  <si>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</si>
  <si>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</si>
  <si>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</si>
  <si>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</si>
  <si>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</si>
  <si>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</si>
  <si>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</si>
  <si>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</si>
  <si>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</si>
  <si>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</si>
  <si>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</si>
  <si>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</si>
  <si>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</si>
  <si>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</si>
  <si>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</si>
  <si>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</si>
  <si>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</si>
  <si>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</si>
  <si>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</si>
  <si>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</si>
  <si>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</si>
  <si>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</si>
  <si>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</si>
  <si>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</si>
  <si>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</si>
  <si>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</si>
  <si>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</si>
  <si>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</si>
  <si>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</si>
  <si>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</si>
  <si>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</si>
  <si>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</si>
  <si>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</si>
  <si>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</si>
  <si>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</si>
  <si>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</si>
  <si>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</si>
  <si>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</si>
  <si>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</si>
  <si>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</si>
  <si>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</si>
  <si>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</si>
  <si>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</si>
  <si>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</si>
  <si>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</si>
  <si>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</si>
  <si>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</si>
  <si>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</si>
  <si>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</si>
  <si>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</si>
  <si>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</si>
  <si>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</si>
  <si>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</si>
  <si>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</si>
  <si>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</si>
  <si>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</si>
  <si>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</si>
  <si>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</si>
  <si>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</si>
  <si>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</si>
  <si>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</si>
  <si>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</si>
  <si>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</si>
  <si>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</si>
  <si>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</si>
  <si>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</si>
  <si>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</si>
  <si>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</si>
  <si>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</si>
  <si>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</si>
  <si>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</si>
  <si>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</si>
  <si>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</si>
  <si>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</si>
  <si>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</si>
  <si>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</si>
  <si>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</si>
  <si>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</si>
  <si>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</si>
  <si>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</si>
  <si>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</si>
  <si>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</si>
  <si>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</si>
  <si>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</si>
  <si>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</si>
  <si>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</si>
  <si>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</si>
  <si>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</si>
  <si>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</si>
  <si>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</si>
  <si>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</si>
  <si>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</si>
  <si>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</si>
  <si>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</si>
  <si>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</si>
  <si>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</si>
  <si>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</si>
  <si>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</si>
  <si>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</si>
  <si>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</si>
  <si>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</si>
  <si>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</si>
  <si>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</si>
  <si>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</si>
  <si>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</si>
  <si>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</si>
  <si>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</si>
  <si>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</si>
  <si>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</si>
  <si>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</si>
  <si>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</si>
  <si>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</si>
  <si>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</si>
  <si>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</si>
  <si>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</si>
  <si>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</si>
  <si>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</si>
  <si>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</si>
  <si>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</si>
  <si>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</si>
  <si>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</si>
  <si>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</si>
  <si>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</si>
  <si>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</si>
  <si>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</si>
  <si>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</si>
  <si>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</si>
  <si>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</si>
  <si>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</si>
  <si>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</si>
  <si>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</si>
  <si>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</si>
  <si>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</si>
  <si>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</si>
  <si>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</si>
  <si>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</si>
  <si>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</si>
  <si>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</si>
  <si>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</si>
  <si>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</si>
  <si>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</si>
  <si>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</si>
  <si>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</si>
  <si>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</si>
  <si>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</si>
  <si>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</si>
  <si>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</si>
  <si>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</si>
  <si>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</si>
  <si>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</si>
  <si>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</si>
  <si>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</si>
  <si>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</si>
  <si>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</si>
  <si>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</si>
  <si>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</si>
  <si>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</si>
  <si>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</si>
  <si>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</si>
  <si>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</si>
  <si>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</si>
  <si>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</si>
  <si>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</si>
  <si>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</si>
  <si>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</si>
  <si>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</si>
  <si>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</si>
  <si>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</si>
  <si>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</si>
  <si>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</si>
  <si>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</si>
  <si>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</si>
  <si>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</si>
  <si>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</si>
  <si>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</si>
  <si>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</si>
  <si>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</si>
  <si>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</si>
  <si>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</si>
  <si>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</si>
  <si>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</si>
  <si>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</si>
  <si>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</si>
  <si>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</si>
  <si>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</si>
  <si>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</si>
  <si>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</si>
  <si>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</si>
  <si>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</si>
  <si>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</si>
  <si>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</si>
  <si>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</si>
  <si>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</si>
  <si>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</si>
  <si>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</si>
  <si>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</si>
  <si>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</si>
  <si>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</si>
  <si>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</si>
  <si>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</si>
  <si>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</si>
  <si>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</si>
  <si>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</si>
  <si>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</si>
  <si>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</si>
  <si>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</si>
  <si>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</si>
  <si>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</si>
  <si>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</si>
  <si>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</si>
  <si>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</si>
  <si>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</si>
  <si>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</si>
  <si>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</si>
  <si>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</si>
  <si>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</si>
  <si>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</si>
  <si>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</si>
  <si>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</si>
  <si>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</si>
  <si>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</si>
  <si>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</si>
  <si>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</si>
  <si>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</si>
  <si>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</si>
  <si>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</si>
  <si>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</si>
  <si>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</si>
  <si>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</si>
  <si>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</si>
  <si>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</si>
  <si>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</si>
  <si>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</si>
  <si>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</si>
  <si>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</si>
  <si>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</si>
  <si>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</si>
  <si>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</si>
  <si>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</si>
  <si>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</si>
  <si>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</si>
  <si>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</si>
  <si>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</si>
  <si>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</si>
  <si>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</si>
  <si>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</si>
  <si>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</si>
  <si>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</si>
  <si>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</si>
  <si>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</si>
  <si>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</si>
  <si>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</si>
  <si>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</si>
  <si>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</si>
  <si>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</si>
  <si>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</si>
  <si>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</si>
  <si>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</si>
  <si>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</si>
  <si>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</si>
  <si>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</si>
  <si>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</si>
  <si>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</si>
  <si>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</si>
  <si>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</si>
  <si>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</si>
  <si>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</si>
  <si>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</si>
  <si>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</si>
  <si>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</si>
  <si>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</si>
  <si>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</si>
  <si>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</si>
  <si>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</si>
  <si>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</si>
  <si>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</si>
  <si>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</si>
  <si>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</si>
  <si>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</si>
  <si>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</si>
  <si>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</si>
  <si>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</si>
  <si>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</si>
  <si>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</si>
  <si>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</si>
  <si>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</si>
  <si>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</si>
  <si>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</si>
  <si>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</si>
  <si>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</si>
  <si>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</si>
  <si>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</si>
  <si>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</si>
  <si>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</si>
  <si>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</si>
  <si>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</si>
  <si>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</si>
  <si>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</si>
  <si>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</si>
  <si>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</si>
  <si>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</si>
  <si>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</si>
  <si>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</si>
  <si>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</si>
  <si>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</si>
  <si>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</si>
  <si>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</si>
  <si>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</si>
  <si>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</si>
  <si>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</si>
  <si>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</si>
  <si>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</si>
  <si>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</si>
  <si>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</si>
  <si>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</si>
  <si>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</si>
  <si>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</si>
  <si>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</si>
  <si>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</si>
  <si>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</si>
  <si>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</si>
  <si>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</si>
  <si>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</si>
  <si>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</si>
  <si>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</si>
  <si>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</si>
  <si>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</si>
  <si>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</si>
  <si>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</si>
  <si>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</si>
  <si>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</si>
  <si>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</si>
  <si>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</si>
  <si>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</si>
  <si>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</si>
  <si>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</si>
  <si>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</si>
  <si>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</si>
  <si>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</si>
  <si>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</si>
  <si>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</si>
  <si>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</si>
  <si>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</si>
  <si>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</si>
  <si>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</si>
  <si>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</si>
  <si>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</si>
  <si>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</si>
  <si>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</si>
  <si>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</si>
  <si>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</si>
  <si>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</si>
  <si>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</si>
  <si>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</si>
  <si>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</si>
  <si>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</si>
  <si>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</si>
  <si>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</si>
  <si>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</si>
  <si>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</si>
  <si>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</si>
  <si>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</si>
  <si>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</si>
  <si>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</si>
  <si>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</si>
  <si>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</si>
  <si>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</si>
  <si>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</si>
  <si>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</si>
  <si>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</si>
  <si>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</si>
  <si>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</si>
  <si>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</si>
  <si>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</si>
  <si>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</si>
  <si>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</si>
  <si>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</si>
  <si>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</si>
  <si>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</si>
  <si>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</si>
  <si>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</si>
  <si>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</si>
  <si>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</si>
  <si>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</si>
  <si>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</si>
  <si>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</si>
  <si>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</si>
  <si>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</si>
  <si>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</si>
  <si>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</si>
  <si>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</si>
  <si>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</si>
  <si>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</si>
  <si>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</si>
  <si>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</si>
  <si>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</si>
  <si>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</si>
  <si>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</si>
  <si>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</si>
  <si>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</si>
  <si>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</si>
  <si>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</si>
  <si>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</si>
  <si>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</si>
  <si>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</si>
  <si>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</si>
  <si>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</si>
  <si>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</si>
  <si>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</si>
  <si>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</si>
  <si>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</si>
  <si>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</si>
  <si>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</si>
  <si>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</si>
  <si>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</si>
  <si>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</si>
  <si>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</si>
  <si>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</si>
  <si>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</si>
  <si>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</si>
  <si>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</si>
  <si>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</si>
  <si>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</si>
  <si>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</si>
  <si>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</si>
  <si>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</si>
  <si>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</si>
  <si>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</si>
  <si>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</si>
  <si>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</si>
  <si>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</si>
  <si>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</si>
  <si>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</si>
  <si>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</si>
  <si>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</si>
  <si>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</si>
  <si>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</si>
  <si>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</si>
  <si>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</si>
  <si>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</si>
  <si>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</si>
  <si>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</si>
  <si>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</si>
  <si>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</si>
  <si>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</si>
  <si>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</si>
  <si>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</si>
  <si>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</si>
  <si>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</si>
  <si>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</si>
  <si>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</si>
  <si>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</si>
  <si>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</si>
  <si>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</si>
  <si>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</si>
  <si>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</si>
  <si>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</si>
  <si>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</si>
  <si>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</si>
  <si>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</si>
  <si>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</si>
  <si>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</si>
  <si>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</si>
  <si>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</si>
  <si>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</si>
  <si>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</si>
  <si>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</si>
  <si>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</si>
  <si>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</si>
  <si>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</si>
  <si>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</si>
  <si>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</si>
  <si>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</si>
  <si>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</si>
  <si>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</si>
  <si>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</si>
  <si>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</si>
  <si>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</si>
  <si>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</si>
  <si>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</si>
  <si>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</si>
  <si>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</si>
  <si>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</si>
  <si>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</si>
  <si>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</si>
  <si>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</si>
  <si>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</si>
  <si>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</si>
  <si>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</si>
  <si>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</si>
  <si>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</si>
  <si>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</si>
  <si>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</si>
  <si>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</si>
  <si>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</si>
  <si>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</si>
  <si>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</si>
  <si>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</si>
  <si>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</si>
  <si>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</si>
  <si>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</si>
  <si>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</si>
  <si>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</si>
  <si>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</si>
  <si>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</si>
  <si>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</si>
  <si>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</si>
  <si>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</si>
  <si>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</si>
  <si>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</si>
  <si>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</si>
  <si>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</si>
  <si>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</si>
  <si>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</si>
  <si>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</si>
  <si>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</si>
  <si>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</si>
  <si>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</si>
  <si>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</si>
  <si>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</si>
  <si>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</si>
  <si>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</si>
  <si>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</si>
  <si>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</si>
  <si>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</si>
  <si>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</si>
  <si>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</si>
  <si>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</si>
  <si>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</si>
  <si>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</si>
  <si>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</si>
  <si>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</si>
  <si>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</si>
  <si>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</si>
  <si>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</si>
  <si>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</si>
  <si>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</si>
  <si>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</si>
  <si>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</si>
  <si>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</si>
  <si>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</si>
  <si>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</si>
  <si>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</si>
  <si>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</si>
  <si>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</si>
  <si>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</si>
  <si>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</si>
  <si>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</si>
  <si>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</si>
  <si>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</si>
  <si>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</si>
  <si>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</si>
  <si>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</si>
  <si>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</si>
  <si>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</si>
  <si>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</si>
  <si>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</si>
  <si>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</si>
  <si>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</si>
  <si>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</si>
  <si>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</si>
  <si>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</si>
  <si>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</si>
  <si>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</si>
  <si>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</si>
  <si>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</si>
  <si>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</si>
  <si>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</si>
  <si>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</si>
  <si>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</si>
  <si>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</si>
  <si>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</si>
  <si>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</si>
  <si>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</si>
  <si>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</si>
  <si>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</si>
  <si>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</si>
  <si>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</si>
  <si>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</si>
  <si>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</si>
  <si>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</si>
  <si>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</si>
  <si>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</si>
  <si>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</si>
  <si>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</si>
  <si>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</si>
  <si>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</si>
  <si>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</si>
  <si>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</si>
  <si>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</si>
  <si>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</si>
  <si>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</si>
  <si>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</si>
  <si>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</si>
  <si>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</si>
  <si>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</si>
  <si>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</si>
  <si>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</si>
  <si>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</si>
  <si>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</si>
  <si>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</si>
  <si>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</si>
  <si>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</si>
  <si>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</si>
  <si>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</si>
  <si>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</si>
  <si>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</si>
  <si>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</si>
  <si>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</si>
  <si>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</si>
  <si>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</si>
  <si>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</si>
  <si>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</si>
  <si>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</si>
  <si>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</si>
  <si>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</si>
  <si>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</si>
  <si>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</si>
  <si>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</si>
  <si>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</si>
  <si>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</si>
  <si>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</si>
  <si>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</si>
  <si>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</si>
  <si>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</si>
  <si>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</si>
  <si>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</si>
  <si>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</si>
  <si>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</si>
  <si>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</si>
  <si>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</si>
  <si>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</si>
  <si>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</si>
  <si>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</si>
  <si>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</si>
  <si>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</si>
  <si>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</si>
  <si>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</si>
  <si>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</si>
  <si>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</si>
  <si>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</si>
  <si>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</si>
  <si>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</si>
  <si>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</si>
  <si>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</si>
  <si>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</si>
  <si>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</si>
  <si>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</si>
  <si>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</si>
  <si>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</si>
  <si>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</si>
  <si>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</si>
  <si>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</si>
  <si>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</si>
  <si>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</si>
  <si>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</si>
  <si>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</si>
  <si>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</si>
  <si>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</si>
  <si>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</si>
  <si>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</si>
  <si>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</si>
  <si>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</si>
  <si>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</si>
  <si>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</si>
  <si>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</si>
  <si>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</si>
  <si>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</si>
  <si>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</si>
  <si>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</si>
  <si>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</si>
  <si>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</si>
  <si>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</si>
  <si>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</si>
  <si>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</si>
  <si>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</si>
  <si>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</si>
  <si>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</si>
  <si>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</si>
  <si>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</si>
  <si>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</si>
  <si>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</si>
  <si>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</si>
  <si>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</si>
  <si>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</si>
  <si>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</si>
  <si>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</si>
  <si>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</si>
  <si>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</si>
  <si>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</si>
  <si>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</si>
  <si>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</si>
  <si>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</si>
  <si>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</si>
  <si>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</si>
  <si>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</si>
  <si>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</si>
  <si>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</si>
  <si>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</si>
  <si>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</si>
  <si>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</si>
  <si>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</si>
  <si>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</si>
  <si>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</si>
  <si>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</si>
  <si>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</si>
  <si>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</si>
  <si>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</si>
  <si>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</si>
  <si>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</si>
  <si>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</si>
  <si>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</si>
  <si>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</si>
  <si>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</si>
  <si>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</si>
  <si>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</si>
  <si>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</si>
  <si>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</si>
  <si>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</si>
  <si>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</si>
  <si>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</si>
  <si>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</si>
  <si>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</si>
  <si>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</si>
  <si>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</si>
  <si>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</si>
  <si>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</si>
  <si>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</si>
  <si>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</si>
  <si>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</si>
  <si>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</si>
  <si>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</si>
  <si>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</si>
  <si>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</si>
  <si>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</si>
  <si>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</si>
  <si>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</si>
  <si>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</si>
  <si>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</si>
  <si>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</si>
  <si>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</si>
  <si>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</si>
  <si>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</si>
  <si>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</si>
  <si>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</si>
  <si>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</si>
  <si>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</si>
  <si>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</si>
  <si>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</si>
  <si>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</si>
  <si>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</si>
  <si>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</si>
  <si>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</si>
  <si>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</si>
  <si>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</si>
  <si>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</si>
  <si>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</si>
  <si>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</si>
  <si>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</si>
  <si>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</si>
  <si>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</si>
  <si>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</si>
  <si>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</si>
  <si>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</si>
  <si>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</si>
  <si>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</si>
  <si>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</si>
  <si>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</si>
  <si>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</si>
  <si>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</si>
  <si>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</si>
  <si>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</si>
  <si>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</si>
  <si>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</si>
  <si>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</si>
  <si>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</si>
  <si>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</si>
  <si>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</si>
  <si>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</si>
  <si>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</si>
  <si>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</si>
  <si>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</si>
  <si>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</si>
  <si>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</si>
  <si>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</si>
  <si>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</si>
  <si>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</si>
  <si>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</si>
  <si>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</si>
  <si>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</si>
  <si>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</si>
  <si>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</si>
  <si>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</si>
  <si>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</si>
  <si>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</si>
  <si>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</si>
  <si>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</si>
  <si>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</si>
  <si>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</si>
  <si>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</si>
  <si>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</si>
  <si>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</si>
  <si>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</si>
  <si>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</si>
  <si>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</si>
  <si>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</si>
  <si>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</si>
  <si>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</si>
  <si>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</si>
  <si>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</si>
  <si>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</si>
  <si>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</si>
  <si>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</si>
  <si>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</si>
  <si>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</si>
  <si>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</si>
  <si>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</si>
  <si>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</si>
  <si>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</si>
  <si>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</si>
  <si>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</si>
  <si>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</si>
  <si>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</si>
  <si>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</si>
  <si>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</si>
  <si>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</si>
  <si>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</si>
  <si>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</si>
  <si>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</si>
  <si>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</si>
  <si>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</si>
  <si>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</si>
  <si>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</si>
  <si>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</si>
  <si>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</si>
  <si>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</si>
  <si>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</si>
  <si>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</si>
  <si>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</si>
  <si>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</si>
  <si>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</si>
  <si>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</si>
  <si>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</si>
  <si>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</si>
  <si>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</si>
  <si>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</si>
  <si>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</si>
  <si>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</si>
  <si>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</si>
  <si>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</si>
  <si>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</si>
  <si>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</si>
  <si>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</si>
  <si>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</si>
  <si>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</si>
  <si>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</si>
  <si>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</si>
  <si>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</si>
  <si>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</si>
  <si>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</si>
  <si>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</si>
  <si>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</si>
  <si>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</si>
  <si>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</si>
  <si>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</si>
  <si>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</si>
  <si>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</si>
  <si>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</si>
  <si>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</si>
  <si>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</si>
  <si>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</si>
  <si>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</si>
  <si>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</si>
  <si>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</si>
  <si>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</si>
  <si>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</si>
  <si>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</si>
  <si>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</si>
  <si>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</si>
  <si>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</si>
  <si>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</si>
  <si>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</si>
  <si>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</si>
  <si>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</si>
  <si>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</si>
  <si>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</si>
  <si>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</si>
  <si>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</si>
  <si>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</si>
  <si>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</si>
  <si>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</si>
  <si>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</si>
  <si>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</si>
  <si>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</si>
  <si>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</si>
  <si>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</si>
  <si>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</si>
  <si>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</si>
  <si>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</si>
  <si>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</si>
  <si>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</si>
  <si>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</si>
  <si>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</si>
  <si>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</si>
  <si>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</si>
  <si>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</si>
  <si>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</si>
  <si>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</si>
  <si>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</si>
  <si>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</si>
  <si>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</si>
  <si>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</si>
  <si>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</si>
  <si>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</si>
  <si>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</si>
  <si>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</si>
  <si>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</si>
  <si>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</si>
  <si>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</si>
  <si>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</si>
  <si>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</si>
  <si>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</si>
  <si>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</si>
  <si>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</si>
  <si>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</si>
  <si>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</si>
  <si>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</si>
  <si>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</si>
  <si>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</si>
  <si>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</si>
  <si>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</si>
  <si>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</si>
  <si>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</si>
  <si>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</si>
  <si>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</si>
  <si>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</si>
  <si>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</si>
  <si>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</si>
  <si>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</si>
  <si>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</si>
  <si>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</si>
  <si>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</si>
  <si>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</si>
  <si>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</si>
  <si>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</si>
  <si>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</si>
  <si>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</si>
  <si>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</si>
  <si>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</si>
  <si>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</si>
  <si>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</si>
  <si>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</si>
  <si>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</si>
  <si>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</si>
  <si>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</si>
  <si>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</si>
  <si>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</si>
  <si>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</si>
  <si>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</si>
  <si>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</si>
  <si>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</si>
  <si>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</si>
  <si>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</si>
  <si>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</si>
  <si>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</si>
  <si>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</si>
  <si>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</si>
  <si>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</si>
  <si>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</si>
  <si>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</si>
  <si>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</si>
  <si>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</si>
  <si>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</si>
  <si>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</si>
  <si>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</si>
  <si>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</si>
  <si>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</si>
  <si>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</si>
  <si>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</si>
  <si>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</si>
  <si>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</si>
  <si>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</si>
  <si>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</si>
  <si>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</si>
  <si>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</si>
  <si>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</si>
  <si>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</si>
  <si>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</si>
  <si>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</si>
  <si>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</si>
  <si>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</si>
  <si>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</si>
  <si>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</si>
  <si>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</si>
  <si>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</si>
  <si>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</si>
  <si>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</si>
  <si>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</si>
  <si>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</si>
  <si>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</si>
  <si>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</si>
  <si>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</si>
  <si>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</si>
  <si>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</si>
  <si>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</si>
  <si>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</si>
  <si>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</si>
  <si>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</si>
  <si>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</si>
  <si>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</si>
  <si>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</si>
  <si>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</si>
  <si>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</si>
  <si>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</si>
  <si>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</si>
  <si>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</si>
  <si>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</si>
  <si>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</si>
  <si>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</si>
  <si>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</si>
  <si>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</si>
  <si>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</si>
  <si>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</si>
  <si>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</si>
  <si>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</si>
  <si>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</si>
  <si>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</si>
  <si>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</si>
  <si>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</si>
  <si>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</si>
  <si>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</si>
  <si>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</si>
  <si>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</si>
  <si>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</si>
  <si>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</si>
  <si>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</si>
  <si>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</si>
  <si>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</si>
  <si>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</si>
  <si>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</si>
  <si>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</si>
  <si>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</si>
  <si>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</si>
  <si>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</si>
  <si>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</si>
  <si>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</si>
  <si>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</si>
  <si>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</si>
  <si>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</si>
  <si>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</si>
  <si>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</si>
  <si>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</si>
  <si>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</si>
  <si>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</si>
  <si>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</si>
  <si>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</si>
  <si>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</si>
  <si>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</si>
  <si>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</si>
  <si>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</si>
  <si>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</si>
  <si>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</si>
  <si>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</si>
  <si>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</si>
  <si>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</si>
  <si>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</si>
  <si>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</si>
  <si>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</si>
  <si>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</si>
  <si>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</si>
  <si>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</si>
  <si>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</si>
  <si>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</si>
  <si>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</si>
  <si>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</si>
  <si>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</si>
  <si>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</si>
  <si>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</si>
  <si>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</si>
  <si>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</si>
  <si>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</si>
  <si>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</si>
  <si>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</si>
  <si>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</si>
  <si>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</si>
  <si>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</si>
  <si>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</si>
  <si>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</si>
  <si>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</si>
  <si>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</si>
  <si>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</si>
  <si>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</si>
  <si>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</si>
  <si>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</si>
  <si>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</si>
  <si>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</si>
  <si>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</si>
  <si>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</si>
  <si>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</si>
  <si>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</si>
  <si>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</si>
  <si>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</si>
  <si>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</si>
  <si>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</si>
  <si>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</si>
  <si>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</si>
  <si>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</si>
  <si>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</si>
  <si>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</si>
  <si>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</si>
  <si>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</si>
  <si>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</si>
  <si>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</si>
  <si>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</si>
  <si>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</si>
  <si>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</si>
  <si>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</si>
  <si>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</si>
  <si>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</si>
  <si>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</si>
  <si>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</si>
  <si>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</si>
  <si>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</si>
  <si>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</si>
  <si>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</si>
  <si>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</si>
  <si>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</si>
  <si>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</si>
  <si>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</si>
  <si>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</si>
  <si>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</si>
  <si>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</si>
  <si>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</si>
  <si>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</si>
  <si>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</si>
  <si>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</si>
  <si>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</si>
  <si>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</si>
  <si>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</si>
  <si>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</si>
  <si>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</si>
  <si>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</si>
  <si>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</si>
  <si>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</si>
  <si>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</si>
  <si>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</si>
  <si>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</si>
  <si>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</si>
  <si>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</si>
  <si>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</si>
  <si>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</si>
  <si>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</si>
  <si>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</si>
  <si>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</si>
  <si>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</si>
  <si>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</si>
  <si>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</si>
  <si>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</si>
  <si>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</si>
  <si>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</si>
  <si>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</si>
  <si>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</si>
  <si>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</si>
  <si>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</si>
  <si>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</si>
  <si>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</si>
  <si>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</si>
  <si>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</si>
  <si>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</si>
  <si>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</si>
  <si>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</si>
  <si>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</si>
  <si>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</si>
  <si>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</si>
  <si>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</si>
  <si>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</si>
  <si>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</si>
  <si>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</si>
  <si>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</si>
  <si>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</si>
  <si>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</si>
  <si>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</si>
  <si>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</si>
  <si>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</si>
  <si>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</si>
  <si>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</si>
  <si>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</si>
  <si>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</si>
  <si>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</si>
  <si>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</si>
  <si>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</si>
  <si>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</si>
  <si>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</si>
  <si>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</si>
  <si>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</si>
  <si>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</si>
  <si>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</si>
  <si>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</si>
  <si>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</si>
  <si>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</si>
  <si>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</si>
  <si>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</si>
  <si>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</si>
  <si>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</si>
  <si>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</si>
  <si>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</si>
  <si>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</si>
  <si>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</si>
  <si>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</si>
  <si>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</si>
  <si>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</si>
  <si>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</si>
  <si>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</si>
  <si>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</si>
  <si>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</si>
  <si>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</si>
  <si>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</si>
  <si>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</si>
  <si>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</si>
  <si>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</si>
  <si>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</si>
  <si>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</si>
  <si>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</si>
  <si>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</si>
  <si>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</si>
  <si>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</si>
  <si>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</si>
  <si>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</si>
  <si>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</si>
  <si>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</si>
  <si>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</si>
  <si>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</si>
  <si>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</si>
  <si>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</si>
  <si>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</si>
  <si>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</si>
  <si>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</si>
  <si>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</si>
  <si>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</si>
  <si>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</si>
  <si>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</si>
  <si>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</si>
  <si>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</si>
  <si>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</si>
  <si>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</si>
  <si>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</si>
  <si>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</si>
  <si>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</si>
  <si>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</si>
  <si>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</si>
  <si>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</si>
  <si>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</si>
  <si>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</si>
  <si>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</si>
  <si>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</si>
  <si>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</si>
  <si>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</si>
  <si>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</si>
  <si>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</si>
  <si>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</si>
  <si>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</si>
  <si>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</si>
  <si>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</si>
  <si>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</si>
  <si>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</si>
  <si>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</si>
  <si>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</si>
  <si>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</si>
  <si>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</si>
  <si>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</si>
  <si>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</si>
  <si>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</si>
  <si>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</si>
  <si>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</si>
  <si>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</si>
  <si>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</si>
  <si>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</si>
  <si>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</si>
  <si>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</si>
  <si>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</si>
  <si>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</si>
  <si>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</si>
  <si>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</si>
  <si>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</si>
  <si>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</si>
  <si>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</si>
  <si>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</si>
  <si>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</si>
  <si>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</si>
  <si>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</si>
  <si>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</si>
  <si>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</si>
  <si>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</si>
  <si>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</si>
  <si>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</si>
  <si>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</si>
  <si>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</si>
  <si>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</si>
  <si>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</si>
  <si>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</si>
  <si>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</si>
  <si>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</si>
  <si>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</si>
  <si>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</si>
  <si>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</si>
  <si>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</si>
  <si>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</si>
  <si>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</si>
  <si>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</si>
  <si>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</si>
  <si>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</si>
  <si>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</si>
  <si>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</si>
  <si>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</si>
  <si>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</si>
  <si>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</si>
  <si>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</si>
  <si>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</si>
  <si>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</si>
  <si>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</si>
  <si>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</si>
  <si>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</si>
  <si>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</si>
  <si>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</si>
  <si>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</si>
  <si>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</si>
  <si>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</si>
  <si>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</si>
  <si>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</si>
  <si>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</si>
  <si>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</si>
  <si>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</si>
  <si>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</si>
  <si>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</si>
  <si>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</si>
  <si>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</si>
  <si>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</si>
  <si>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</si>
  <si>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</si>
  <si>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</si>
  <si>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</si>
  <si>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</si>
  <si>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</si>
  <si>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</si>
  <si>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</si>
  <si>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</si>
  <si>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</si>
  <si>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</si>
  <si>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</si>
  <si>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</si>
  <si>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</si>
  <si>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</si>
  <si>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</si>
  <si>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</si>
  <si>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</si>
  <si>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</si>
  <si>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</si>
  <si>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</si>
  <si>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</si>
  <si>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</si>
  <si>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</si>
  <si>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</si>
  <si>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</si>
  <si>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</si>
  <si>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</si>
  <si>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</si>
  <si>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</si>
  <si>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</si>
  <si>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</si>
  <si>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</si>
  <si>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</si>
  <si>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</si>
  <si>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</si>
  <si>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</si>
  <si>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</si>
  <si>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</si>
  <si>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</si>
  <si>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</si>
  <si>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</si>
  <si>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</si>
  <si>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</si>
  <si>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</si>
  <si>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</si>
  <si>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</si>
  <si>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</si>
  <si>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</si>
  <si>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</si>
  <si>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</si>
  <si>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</si>
  <si>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</si>
  <si>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</si>
  <si>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</si>
  <si>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</si>
  <si>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</si>
  <si>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</si>
  <si>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</si>
  <si>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</si>
  <si>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</si>
  <si>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</si>
  <si>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</si>
  <si>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</si>
  <si>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</si>
  <si>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</si>
  <si>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</si>
  <si>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</si>
  <si>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</si>
  <si>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</si>
  <si>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</si>
  <si>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</si>
  <si>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</si>
  <si>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</si>
  <si>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</si>
  <si>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</si>
  <si>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</si>
  <si>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</si>
  <si>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</si>
  <si>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</si>
  <si>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</si>
  <si>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</si>
  <si>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</si>
  <si>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</si>
  <si>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</si>
  <si>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</si>
  <si>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</si>
  <si>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</si>
  <si>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</si>
  <si>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</si>
  <si>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</si>
  <si>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</si>
  <si>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</si>
  <si>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</si>
  <si>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</si>
  <si>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</si>
  <si>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</si>
  <si>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</si>
  <si>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</si>
  <si>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</si>
  <si>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</si>
  <si>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</si>
  <si>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</si>
  <si>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</si>
  <si>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</si>
  <si>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</si>
  <si>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</si>
  <si>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</si>
  <si>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</si>
  <si>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</si>
  <si>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</si>
  <si>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</si>
  <si>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</si>
  <si>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</si>
  <si>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</si>
  <si>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</si>
  <si>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</si>
  <si>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</si>
  <si>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</si>
  <si>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</si>
  <si>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</si>
  <si>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</si>
  <si>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</si>
  <si>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</si>
  <si>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</si>
  <si>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</si>
  <si>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</si>
  <si>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</si>
  <si>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</si>
  <si>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</si>
  <si>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</si>
  <si>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</si>
  <si>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</si>
  <si>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</si>
  <si>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</si>
  <si>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</si>
  <si>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</si>
  <si>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</si>
  <si>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</si>
  <si>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</si>
  <si>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</si>
  <si>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</si>
  <si>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</si>
  <si>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</si>
  <si>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</si>
  <si>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</si>
  <si>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</si>
  <si>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</si>
  <si>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</si>
  <si>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</si>
  <si>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</si>
  <si>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</si>
  <si>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</si>
  <si>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</si>
  <si>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</si>
  <si>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</si>
  <si>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</si>
  <si>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</si>
  <si>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</si>
  <si>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</si>
  <si>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</si>
  <si>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</si>
  <si>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</si>
  <si>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</si>
  <si>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</si>
  <si>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</si>
  <si>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</si>
  <si>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</si>
  <si>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</si>
  <si>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</si>
  <si>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</si>
  <si>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</si>
  <si>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</si>
  <si>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</si>
  <si>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</si>
  <si>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</si>
  <si>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</si>
  <si>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</si>
  <si>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</si>
  <si>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</si>
  <si>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</si>
  <si>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</si>
  <si>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</si>
  <si>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</si>
  <si>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</si>
  <si>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</si>
  <si>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</si>
  <si>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</si>
  <si>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</si>
  <si>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</si>
  <si>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</si>
  <si>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</si>
  <si>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</si>
  <si>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</si>
  <si>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</si>
  <si>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</si>
  <si>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</si>
  <si>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</si>
  <si>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</si>
  <si>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</si>
  <si>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</si>
  <si>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</si>
  <si>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</si>
  <si>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</si>
  <si>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</si>
  <si>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</si>
  <si>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</si>
  <si>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</si>
  <si>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</si>
  <si>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</si>
  <si>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</si>
  <si>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</si>
  <si>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</si>
  <si>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</si>
  <si>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</si>
  <si>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</si>
  <si>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</si>
  <si>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</si>
  <si>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</si>
  <si>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</si>
  <si>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</si>
  <si>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</si>
  <si>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</si>
  <si>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</si>
  <si>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</si>
  <si>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</si>
  <si>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</si>
  <si>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</si>
  <si>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</si>
  <si>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</si>
  <si>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</si>
  <si>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</si>
  <si>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</si>
  <si>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</si>
  <si>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</si>
  <si>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</si>
  <si>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</si>
  <si>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</si>
  <si>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</si>
  <si>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</si>
  <si>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</si>
  <si>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</si>
  <si>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</si>
  <si>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</si>
  <si>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</si>
  <si>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</si>
  <si>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</si>
  <si>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</si>
  <si>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</si>
  <si>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</si>
  <si>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</si>
  <si>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</si>
  <si>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</si>
  <si>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</si>
  <si>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</si>
  <si>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</si>
  <si>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</si>
  <si>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</si>
  <si>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</si>
  <si>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</si>
  <si>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</si>
  <si>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</si>
  <si>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</si>
  <si>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</si>
  <si>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</si>
  <si>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</si>
  <si>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</si>
  <si>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</si>
  <si>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</si>
  <si>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</si>
  <si>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</si>
  <si>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</si>
  <si>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</si>
  <si>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</si>
  <si>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</si>
  <si>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</si>
  <si>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</si>
  <si>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</si>
  <si>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</si>
  <si>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</si>
  <si>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</si>
  <si>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</si>
  <si>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</si>
  <si>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</si>
  <si>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</si>
  <si>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</si>
  <si>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</si>
  <si>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</si>
  <si>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</si>
  <si>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</si>
  <si>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</si>
  <si>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</si>
  <si>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</si>
  <si>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</si>
  <si>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</si>
  <si>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</si>
  <si>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</si>
  <si>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</si>
  <si>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</si>
  <si>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</si>
  <si>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</si>
  <si>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</si>
  <si>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</si>
  <si>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</si>
  <si>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</si>
  <si>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</si>
  <si>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</si>
  <si>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</si>
  <si>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</si>
  <si>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</si>
  <si>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</si>
  <si>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</si>
  <si>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</si>
  <si>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</si>
  <si>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</si>
  <si>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</si>
  <si>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</si>
  <si>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</si>
  <si>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</si>
  <si>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</si>
  <si>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</si>
  <si>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</si>
  <si>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</si>
  <si>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</si>
  <si>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</si>
  <si>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</si>
  <si>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</si>
  <si>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</si>
  <si>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</si>
  <si>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</si>
  <si>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</si>
  <si>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</si>
  <si>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</si>
  <si>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</si>
  <si>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</si>
  <si>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</si>
  <si>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</si>
  <si>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</si>
  <si>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</si>
  <si>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</si>
  <si>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</si>
  <si>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</si>
  <si>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</si>
  <si>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</si>
  <si>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</si>
  <si>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</si>
  <si>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</si>
  <si>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</si>
  <si>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</si>
  <si>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</si>
  <si>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</si>
  <si>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</si>
  <si>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</si>
  <si>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</si>
  <si>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</si>
  <si>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</si>
  <si>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</si>
  <si>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</si>
  <si>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</si>
  <si>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</si>
  <si>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</si>
  <si>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</si>
  <si>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</si>
  <si>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</si>
  <si>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</si>
  <si>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</si>
  <si>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</si>
  <si>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</si>
  <si>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</si>
  <si>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</si>
  <si>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</si>
  <si>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</si>
  <si>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</si>
  <si>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</si>
  <si>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</si>
  <si>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</si>
  <si>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</si>
  <si>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</si>
  <si>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</si>
  <si>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</si>
  <si>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</si>
  <si>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</si>
  <si>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</si>
  <si>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</si>
  <si>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</si>
  <si>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</si>
  <si>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</si>
  <si>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</si>
  <si>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</si>
  <si>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</si>
  <si>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</si>
  <si>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</si>
  <si>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</si>
  <si>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</si>
  <si>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</si>
  <si>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</si>
  <si>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</si>
  <si>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</si>
  <si>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</si>
  <si>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</si>
  <si>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</si>
  <si>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</si>
  <si>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</si>
  <si>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</si>
  <si>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</si>
  <si>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</si>
  <si>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</si>
  <si>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</si>
  <si>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</si>
  <si>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</si>
  <si>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</si>
  <si>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</si>
  <si>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</si>
  <si>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</si>
  <si>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</si>
  <si>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</si>
  <si>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</si>
  <si>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</si>
  <si>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</si>
  <si>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</si>
  <si>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</si>
  <si>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</si>
  <si>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</si>
  <si>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</si>
  <si>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</si>
  <si>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</si>
  <si>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</si>
  <si>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</si>
  <si>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</si>
  <si>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</si>
  <si>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</si>
  <si>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</si>
  <si>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</si>
  <si>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</si>
  <si>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</si>
  <si>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</si>
  <si>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</si>
  <si>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</si>
  <si>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</si>
  <si>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</si>
  <si>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</si>
  <si>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</si>
  <si>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</si>
  <si>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</si>
  <si>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</si>
  <si>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</si>
  <si>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</si>
  <si>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</si>
  <si>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</si>
  <si>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</si>
  <si>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</si>
  <si>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</si>
  <si>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</si>
  <si>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</si>
  <si>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</si>
  <si>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</si>
  <si>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</si>
  <si>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</si>
  <si>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</si>
  <si>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</si>
  <si>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</si>
  <si>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</si>
  <si>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</si>
  <si>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</si>
  <si>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</si>
  <si>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</si>
  <si>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</si>
  <si>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</si>
  <si>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</si>
  <si>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</si>
  <si>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</si>
  <si>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</si>
  <si>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</si>
  <si>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</si>
  <si>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</si>
  <si>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</si>
  <si>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</si>
  <si>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</si>
  <si>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</si>
  <si>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</si>
  <si>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</si>
  <si>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</si>
  <si>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</si>
  <si>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</si>
  <si>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</si>
  <si>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</si>
  <si>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</si>
  <si>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</si>
  <si>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</si>
  <si>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</si>
  <si>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</si>
  <si>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</si>
  <si>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</si>
  <si>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</si>
  <si>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</si>
  <si>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</si>
  <si>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</si>
  <si>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</si>
  <si>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</si>
  <si>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</si>
  <si>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</si>
  <si>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</si>
  <si>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</si>
  <si>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</si>
  <si>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</si>
  <si>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</si>
  <si>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</si>
  <si>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</si>
  <si>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</si>
  <si>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</si>
  <si>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</si>
  <si>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</si>
  <si>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</si>
  <si>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</si>
  <si>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</si>
  <si>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</si>
  <si>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</si>
  <si>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</si>
  <si>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</si>
  <si>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</si>
  <si>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</si>
  <si>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</si>
  <si>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</si>
  <si>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</si>
  <si>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</si>
  <si>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</si>
  <si>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</si>
  <si>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</si>
  <si>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</si>
  <si>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</si>
  <si>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</si>
  <si>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</si>
  <si>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</si>
  <si>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</si>
  <si>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</si>
  <si>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</si>
  <si>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</si>
  <si>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</si>
  <si>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</si>
  <si>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</si>
  <si>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</si>
  <si>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</si>
  <si>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</si>
  <si>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</si>
  <si>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</si>
  <si>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</si>
  <si>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</si>
  <si>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</si>
  <si>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</si>
  <si>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</si>
  <si>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</si>
  <si>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</si>
  <si>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</si>
  <si>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</si>
  <si>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</si>
  <si>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</si>
  <si>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</si>
  <si>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</si>
  <si>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</si>
  <si>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</si>
  <si>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</si>
  <si>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</si>
  <si>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</si>
  <si>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</si>
  <si>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</si>
  <si>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</si>
  <si>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</si>
  <si>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</si>
  <si>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</si>
  <si>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</si>
  <si>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</si>
  <si>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</si>
  <si>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</si>
  <si>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</si>
  <si>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</si>
  <si>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</si>
  <si>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</si>
  <si>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</si>
  <si>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</si>
  <si>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</si>
  <si>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</si>
  <si>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</si>
  <si>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</si>
  <si>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</si>
  <si>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</si>
  <si>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</si>
  <si>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</si>
  <si>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</si>
  <si>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</si>
  <si>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</si>
  <si>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</si>
  <si>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</si>
  <si>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</si>
  <si>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</si>
  <si>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</si>
  <si>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</si>
  <si>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</si>
  <si>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</si>
  <si>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</si>
  <si>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</si>
  <si>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</si>
  <si>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</si>
  <si>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</si>
  <si>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</si>
  <si>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</si>
  <si>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</si>
  <si>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</si>
  <si>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</si>
  <si>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</si>
  <si>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</si>
  <si>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</si>
  <si>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</si>
  <si>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</si>
  <si>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</si>
  <si>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</si>
  <si>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</si>
  <si>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</si>
  <si>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</si>
  <si>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</si>
  <si>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</si>
  <si>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</si>
  <si>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</si>
  <si>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</si>
  <si>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</si>
  <si>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</si>
  <si>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</si>
  <si>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</si>
  <si>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</si>
  <si>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</si>
  <si>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</si>
  <si>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</si>
  <si>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</si>
  <si>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</si>
  <si>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</si>
  <si>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</si>
  <si>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</si>
  <si>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</si>
  <si>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</si>
  <si>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</si>
  <si>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</si>
  <si>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</si>
  <si>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</si>
  <si>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</si>
  <si>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</si>
  <si>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</si>
  <si>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</si>
  <si>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</si>
  <si>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</si>
  <si>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</si>
  <si>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</si>
  <si>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</si>
  <si>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</si>
  <si>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</si>
  <si>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</si>
  <si>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</si>
  <si>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</si>
  <si>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</si>
  <si>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</si>
  <si>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</si>
  <si>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</si>
  <si>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</si>
  <si>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</si>
  <si>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</si>
  <si>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</si>
  <si>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</si>
  <si>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</si>
  <si>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</si>
  <si>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</si>
  <si>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</si>
  <si>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</si>
  <si>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</si>
  <si>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</si>
  <si>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</si>
  <si>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</si>
  <si>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</si>
  <si>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</si>
  <si>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</si>
  <si>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</si>
  <si>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</si>
  <si>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</si>
  <si>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</si>
  <si>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</si>
  <si>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</si>
  <si>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</si>
  <si>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</si>
  <si>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</si>
  <si>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</si>
  <si>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</si>
  <si>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</si>
  <si>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</si>
  <si>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</si>
  <si>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</si>
  <si>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</si>
  <si>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</si>
  <si>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</si>
  <si>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</si>
  <si>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</si>
  <si>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</si>
  <si>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</si>
  <si>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</si>
  <si>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</si>
  <si>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</si>
  <si>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</si>
  <si>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</si>
  <si>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</si>
  <si>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</si>
  <si>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</si>
  <si>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</si>
  <si>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</si>
  <si>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</si>
  <si>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</si>
  <si>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</si>
  <si>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</si>
  <si>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</si>
  <si>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</si>
  <si>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</si>
  <si>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</si>
  <si>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</si>
  <si>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</si>
  <si>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</si>
  <si>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</si>
  <si>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</si>
  <si>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</si>
  <si>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</si>
  <si>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</si>
  <si>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</si>
  <si>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</si>
  <si>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</si>
  <si>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</si>
  <si>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</si>
  <si>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</si>
  <si>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</si>
  <si>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</si>
  <si>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</si>
  <si>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</si>
  <si>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</si>
  <si>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</si>
  <si>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</si>
  <si>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</si>
  <si>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</si>
  <si>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</si>
  <si>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</si>
  <si>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</si>
  <si>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</si>
  <si>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</si>
  <si>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</si>
  <si>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</si>
  <si>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</si>
  <si>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</si>
  <si>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</si>
  <si>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</si>
  <si>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</si>
  <si>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</si>
  <si>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</si>
  <si>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</si>
  <si>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</si>
  <si>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</si>
  <si>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</si>
  <si>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</si>
  <si>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</si>
  <si>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</si>
  <si>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</si>
  <si>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</si>
  <si>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</si>
  <si>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</si>
  <si>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</si>
  <si>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</si>
  <si>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</si>
  <si>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</si>
  <si>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</si>
  <si>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</si>
  <si>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</si>
  <si>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</si>
  <si>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</si>
  <si>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</si>
  <si>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</si>
  <si>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</si>
  <si>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</si>
  <si>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</si>
  <si>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</si>
  <si>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</si>
  <si>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</si>
  <si>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</si>
  <si>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</si>
  <si>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</si>
  <si>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</si>
  <si>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</si>
  <si>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</si>
  <si>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</si>
  <si>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</si>
  <si>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</si>
  <si>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</si>
  <si>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</si>
  <si>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</si>
  <si>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</si>
  <si>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</si>
  <si>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</si>
  <si>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</si>
  <si>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</si>
  <si>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</si>
  <si>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</si>
  <si>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</si>
  <si>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</si>
  <si>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</si>
  <si>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</si>
  <si>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</si>
  <si>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</si>
  <si>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</si>
  <si>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</si>
  <si>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</si>
  <si>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</si>
  <si>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</si>
  <si>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</si>
  <si>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</si>
  <si>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</si>
  <si>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</si>
  <si>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</si>
  <si>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</si>
  <si>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</si>
  <si>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</si>
  <si>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</si>
  <si>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</si>
  <si>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</si>
  <si>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</si>
  <si>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</si>
  <si>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</si>
  <si>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</si>
  <si>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</si>
  <si>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</si>
  <si>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</si>
  <si>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</si>
  <si>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</si>
  <si>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</si>
  <si>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</si>
  <si>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</si>
  <si>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</si>
  <si>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</si>
  <si>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</si>
  <si>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</si>
  <si>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</si>
  <si>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</si>
  <si>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</si>
  <si>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</si>
  <si>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</si>
  <si>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</si>
  <si>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</si>
  <si>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</si>
  <si>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</si>
  <si>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</si>
  <si>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</si>
  <si>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</si>
  <si>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</si>
  <si>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</si>
  <si>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</si>
  <si>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</si>
  <si>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</si>
  <si>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</si>
  <si>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</si>
  <si>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</si>
  <si>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</si>
  <si>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</si>
  <si>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</si>
  <si>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</si>
  <si>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</si>
  <si>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</si>
  <si>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</si>
  <si>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</si>
  <si>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</si>
  <si>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</si>
  <si>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</si>
  <si>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</si>
  <si>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</si>
  <si>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</si>
  <si>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</si>
  <si>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</si>
  <si>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</si>
  <si>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</si>
  <si>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</si>
  <si>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</si>
  <si>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</si>
  <si>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</si>
  <si>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</si>
  <si>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</si>
  <si>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</si>
  <si>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</si>
  <si>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</si>
  <si>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</si>
  <si>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</si>
  <si>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</si>
  <si>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</si>
  <si>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</si>
  <si>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</si>
  <si>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</si>
  <si>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</si>
  <si>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</si>
  <si>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</si>
  <si>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</si>
  <si>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</si>
  <si>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</si>
  <si>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</si>
  <si>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</si>
  <si>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</si>
  <si>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</si>
  <si>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</si>
  <si>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</si>
  <si>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</si>
  <si>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</si>
  <si>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</si>
  <si>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</si>
  <si>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</si>
  <si>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</si>
  <si>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</si>
  <si>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</si>
  <si>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</si>
  <si>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</si>
  <si>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</si>
  <si>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</si>
  <si>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</si>
  <si>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</si>
  <si>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</si>
  <si>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</si>
  <si>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</si>
  <si>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</si>
  <si>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</si>
  <si>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</si>
  <si>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</si>
  <si>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</si>
  <si>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</si>
  <si>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</si>
  <si>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</si>
  <si>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</si>
  <si>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</si>
  <si>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</si>
  <si>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</si>
  <si>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</si>
  <si>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</si>
  <si>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</si>
  <si>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</si>
  <si>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</si>
  <si>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</si>
  <si>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</si>
  <si>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</si>
  <si>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</si>
  <si>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</si>
  <si>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</si>
  <si>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</si>
  <si>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</si>
  <si>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</si>
  <si>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</si>
  <si>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</si>
  <si>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</si>
  <si>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</si>
  <si>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</si>
  <si>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</si>
  <si>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</si>
  <si>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</si>
  <si>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</si>
  <si>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</si>
  <si>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</si>
  <si>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</si>
  <si>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</si>
  <si>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</si>
  <si>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</si>
  <si>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</si>
  <si>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</si>
  <si>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</si>
  <si>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</si>
  <si>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</si>
  <si>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</si>
  <si>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</si>
  <si>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</si>
  <si>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</si>
  <si>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</si>
  <si>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</si>
  <si>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</si>
  <si>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</si>
  <si>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</si>
  <si>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</si>
  <si>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</si>
  <si>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</si>
  <si>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</si>
  <si>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</si>
  <si>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</si>
  <si>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</si>
  <si>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</si>
  <si>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</si>
  <si>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</si>
  <si>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</si>
  <si>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</si>
  <si>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</si>
  <si>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</si>
  <si>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</si>
  <si>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</si>
  <si>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</si>
  <si>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</si>
  <si>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</si>
  <si>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</si>
  <si>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</si>
  <si>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</si>
  <si>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</si>
  <si>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</si>
  <si>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</si>
  <si>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</si>
  <si>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</si>
  <si>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</si>
  <si>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</si>
  <si>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</si>
  <si>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</si>
  <si>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</si>
  <si>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</si>
  <si>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</si>
  <si>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</si>
  <si>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</si>
  <si>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</si>
  <si>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</si>
  <si>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</si>
  <si>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</si>
  <si>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</si>
  <si>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</si>
  <si>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</si>
  <si>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</si>
  <si>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</si>
  <si>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</si>
  <si>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</si>
  <si>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</si>
  <si>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</si>
  <si>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</si>
  <si>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</si>
  <si>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</si>
  <si>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</si>
  <si>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</si>
  <si>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</si>
  <si>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</si>
  <si>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</si>
  <si>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</si>
  <si>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</si>
  <si>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</si>
  <si>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</si>
  <si>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</si>
  <si>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</si>
  <si>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</si>
  <si>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</si>
  <si>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</si>
  <si>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</si>
  <si>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</si>
  <si>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</si>
  <si>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</si>
  <si>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</si>
  <si>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</si>
  <si>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</si>
  <si>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</si>
  <si>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</si>
  <si>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</si>
  <si>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</si>
  <si>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</si>
  <si>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</si>
  <si>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</si>
  <si>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</si>
  <si>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</si>
  <si>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</si>
  <si>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</si>
  <si>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</si>
  <si>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</si>
  <si>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</si>
  <si>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</si>
  <si>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</si>
  <si>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</si>
  <si>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</si>
  <si>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</si>
  <si>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</si>
  <si>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</si>
  <si>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</si>
  <si>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</si>
  <si>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</si>
  <si>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</si>
  <si>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</si>
  <si>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</si>
  <si>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</si>
  <si>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</si>
  <si>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</si>
  <si>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</si>
  <si>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</si>
  <si>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</si>
  <si>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</si>
  <si>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</si>
  <si>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</si>
  <si>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</si>
  <si>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</si>
  <si>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</si>
  <si>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</si>
  <si>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</si>
  <si>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</si>
  <si>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</si>
  <si>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</si>
  <si>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</si>
  <si>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</si>
  <si>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</si>
  <si>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</si>
  <si>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</si>
  <si>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</si>
  <si>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</si>
  <si>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</si>
  <si>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</si>
  <si>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</si>
  <si>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</si>
  <si>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</si>
  <si>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</si>
  <si>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</si>
  <si>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</si>
  <si>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</si>
  <si>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</si>
  <si>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</si>
  <si>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</si>
  <si>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</si>
  <si>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</si>
  <si>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</si>
  <si>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</si>
  <si>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</si>
  <si>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</si>
  <si>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</si>
  <si>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</si>
  <si>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</si>
  <si>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</si>
  <si>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</si>
  <si>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</si>
  <si>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</si>
  <si>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</si>
  <si>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</si>
  <si>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</si>
  <si>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</si>
  <si>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</si>
  <si>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</si>
  <si>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</si>
  <si>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</si>
  <si>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</si>
  <si>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</si>
  <si>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</si>
  <si>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</si>
  <si>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</si>
  <si>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</si>
  <si>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</si>
  <si>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</si>
  <si>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</si>
  <si>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</si>
  <si>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</si>
  <si>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</si>
  <si>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</si>
  <si>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</si>
  <si>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</si>
  <si>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</si>
  <si>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</si>
  <si>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</si>
  <si>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</si>
  <si>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</si>
  <si>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</si>
  <si>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</si>
  <si>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</si>
  <si>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</si>
  <si>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</si>
  <si>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</si>
  <si>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</si>
  <si>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</si>
  <si>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</si>
  <si>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</si>
  <si>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</si>
  <si>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</si>
  <si>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</si>
  <si>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</si>
  <si>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</si>
  <si>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</si>
  <si>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</si>
  <si>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</si>
  <si>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</si>
  <si>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</si>
  <si>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</si>
  <si>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</si>
  <si>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</si>
  <si>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</si>
  <si>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</si>
  <si>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</si>
  <si>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</si>
  <si>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</si>
  <si>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</si>
  <si>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</si>
  <si>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</si>
  <si>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</si>
  <si>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</si>
  <si>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</si>
  <si>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</si>
  <si>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</si>
  <si>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</si>
  <si>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</si>
  <si>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</si>
  <si>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</si>
  <si>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</si>
  <si>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</si>
  <si>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</si>
  <si>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</si>
  <si>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</si>
  <si>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</si>
  <si>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</si>
  <si>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</si>
  <si>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</si>
  <si>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</si>
  <si>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</si>
  <si>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</si>
  <si>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</si>
  <si>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</si>
  <si>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</si>
  <si>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</si>
  <si>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</si>
  <si>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</si>
  <si>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</si>
  <si>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</si>
  <si>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</si>
  <si>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</si>
  <si>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</si>
  <si>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</si>
  <si>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</si>
  <si>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</si>
  <si>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</si>
  <si>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</si>
  <si>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</si>
  <si>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</si>
  <si>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</si>
  <si>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</si>
  <si>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</si>
  <si>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</si>
  <si>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</si>
  <si>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</si>
  <si>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</si>
  <si>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</si>
  <si>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</si>
  <si>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</si>
  <si>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</si>
  <si>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</si>
  <si>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</si>
  <si>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</si>
  <si>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</si>
  <si>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</si>
  <si>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</si>
  <si>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</si>
  <si>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</si>
  <si>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</si>
  <si>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</si>
  <si>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</si>
  <si>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</si>
  <si>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</si>
  <si>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</si>
  <si>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</si>
  <si>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</si>
  <si>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</si>
  <si>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</si>
  <si>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</si>
  <si>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</si>
  <si>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</si>
  <si>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</si>
  <si>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</si>
  <si>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</si>
  <si>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</si>
  <si>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</si>
  <si>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</si>
  <si>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</si>
  <si>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</si>
  <si>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</si>
  <si>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</si>
  <si>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</si>
  <si>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</si>
  <si>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</si>
  <si>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</si>
  <si>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</si>
  <si>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</si>
  <si>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</si>
  <si>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</si>
  <si>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</si>
  <si>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</si>
  <si>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</si>
  <si>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</si>
  <si>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</si>
  <si>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</si>
  <si>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</si>
  <si>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</si>
  <si>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</si>
  <si>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</si>
  <si>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</si>
  <si>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</si>
  <si>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</si>
  <si>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</si>
  <si>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</si>
  <si>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</si>
  <si>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</si>
  <si>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</si>
  <si>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</si>
  <si>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</si>
  <si>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</si>
  <si>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</si>
  <si>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</si>
  <si>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</si>
  <si>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</si>
  <si>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</si>
  <si>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</si>
  <si>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</si>
  <si>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</si>
  <si>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</si>
  <si>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</si>
  <si>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</si>
  <si>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</si>
  <si>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</si>
  <si>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</si>
  <si>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</si>
  <si>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</si>
  <si>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</si>
  <si>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</si>
  <si>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</si>
  <si>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</si>
  <si>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</si>
  <si>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</si>
  <si>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</si>
  <si>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</si>
  <si>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</si>
  <si>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</si>
  <si>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</si>
  <si>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</si>
  <si>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</si>
  <si>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</si>
  <si>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</si>
  <si>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</si>
  <si>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</si>
  <si>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</si>
  <si>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</si>
  <si>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</si>
  <si>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</si>
  <si>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</si>
  <si>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</si>
  <si>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</si>
  <si>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</si>
  <si>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</si>
  <si>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</si>
  <si>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</si>
  <si>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</si>
  <si>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</si>
  <si>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</si>
  <si>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</si>
  <si>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</si>
  <si>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</si>
  <si>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</si>
  <si>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</si>
  <si>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</si>
  <si>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</si>
  <si>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</si>
  <si>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</si>
  <si>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</si>
  <si>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</si>
  <si>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</si>
  <si>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</si>
  <si>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</si>
  <si>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</si>
  <si>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</si>
  <si>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</si>
  <si>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</si>
  <si>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</si>
  <si>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</si>
  <si>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</si>
  <si>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</si>
  <si>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</si>
  <si>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</si>
  <si>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</si>
  <si>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</si>
  <si>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</si>
  <si>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</si>
  <si>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</si>
  <si>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</si>
  <si>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</si>
  <si>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</si>
  <si>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</si>
  <si>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</si>
  <si>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</si>
  <si>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</si>
  <si>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</si>
  <si>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</si>
  <si>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</si>
  <si>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</si>
  <si>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</si>
  <si>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</si>
  <si>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</si>
  <si>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</si>
  <si>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</si>
  <si>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</si>
  <si>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</si>
  <si>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</si>
  <si>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</si>
  <si>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</si>
  <si>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</si>
  <si>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</si>
  <si>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</si>
  <si>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</si>
  <si>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</si>
  <si>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</si>
  <si>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</si>
  <si>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</si>
  <si>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</si>
  <si>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</si>
  <si>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</si>
  <si>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</si>
  <si>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</si>
  <si>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</si>
  <si>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</si>
  <si>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</si>
  <si>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</si>
  <si>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</si>
  <si>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</si>
  <si>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</si>
  <si>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</si>
  <si>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</si>
  <si>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</si>
  <si>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</si>
  <si>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</si>
  <si>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</si>
  <si>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</si>
  <si>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</si>
  <si>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</si>
  <si>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</si>
  <si>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</si>
  <si>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</si>
  <si>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</si>
  <si>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</si>
  <si>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</si>
  <si>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</si>
  <si>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</si>
  <si>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</si>
  <si>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</si>
  <si>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</si>
  <si>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</si>
  <si>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</si>
  <si>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</si>
  <si>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</si>
  <si>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</si>
  <si>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</si>
  <si>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</si>
  <si>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</si>
  <si>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</si>
  <si>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</si>
  <si>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</si>
  <si>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</si>
  <si>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</si>
  <si>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</si>
  <si>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</si>
  <si>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</si>
  <si>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</si>
  <si>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</si>
  <si>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</si>
  <si>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</si>
  <si>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</si>
  <si>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</si>
  <si>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</si>
  <si>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</si>
  <si>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</si>
  <si>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</si>
  <si>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</si>
  <si>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</si>
  <si>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</si>
  <si>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</si>
  <si>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</si>
  <si>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</si>
  <si>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</si>
  <si>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</si>
  <si>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</si>
  <si>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</si>
  <si>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</si>
  <si>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</si>
  <si>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</si>
  <si>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</si>
  <si>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</si>
  <si>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</si>
  <si>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</si>
  <si>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</si>
  <si>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</si>
  <si>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</si>
  <si>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</si>
  <si>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</si>
  <si>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</si>
  <si>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</si>
  <si>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</si>
  <si>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</si>
  <si>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</si>
  <si>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</si>
  <si>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</si>
  <si>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</si>
  <si>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</si>
  <si>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</si>
  <si>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</si>
  <si>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</si>
  <si>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</si>
  <si>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</si>
  <si>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</si>
  <si>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</si>
  <si>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</si>
  <si>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</si>
  <si>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</si>
  <si>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</si>
  <si>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</si>
  <si>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</si>
  <si>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</si>
  <si>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</si>
  <si>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</si>
  <si>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</si>
  <si>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</si>
  <si>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</si>
  <si>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</si>
  <si>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</si>
  <si>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</si>
  <si>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</si>
  <si>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</si>
  <si>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</si>
  <si>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</si>
  <si>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</si>
  <si>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</si>
  <si>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</si>
  <si>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</si>
  <si>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</si>
  <si>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</si>
  <si>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</si>
  <si>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</si>
  <si>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</si>
  <si>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</si>
  <si>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</si>
  <si>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</si>
  <si>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</si>
  <si>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</si>
  <si>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</si>
  <si>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</si>
  <si>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</si>
  <si>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</si>
  <si>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</si>
  <si>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</si>
  <si>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</si>
  <si>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</si>
  <si>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</si>
  <si>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</si>
  <si>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</si>
  <si>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</si>
  <si>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</si>
  <si>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</si>
  <si>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</si>
  <si>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</si>
  <si>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</si>
  <si>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</si>
  <si>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</si>
  <si>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</si>
  <si>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</si>
  <si>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</si>
  <si>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</si>
  <si>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</si>
  <si>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</si>
  <si>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</si>
  <si>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</si>
  <si>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</si>
  <si>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</si>
  <si>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</si>
  <si>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</si>
  <si>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</si>
  <si>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</si>
  <si>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</si>
  <si>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</si>
  <si>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</si>
  <si>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</si>
  <si>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</si>
  <si>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</si>
  <si>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</si>
  <si>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</si>
  <si>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</si>
  <si>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</si>
  <si>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</si>
  <si>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</si>
  <si>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</si>
  <si>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</si>
  <si>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</si>
  <si>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</si>
  <si>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</si>
  <si>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</si>
  <si>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</si>
  <si>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</si>
  <si>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</si>
  <si>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</si>
  <si>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</si>
  <si>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</si>
  <si>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</si>
  <si>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</si>
  <si>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</si>
  <si>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</si>
  <si>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</si>
  <si>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</si>
  <si>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</si>
  <si>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</si>
  <si>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</si>
  <si>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</si>
  <si>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</si>
  <si>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</si>
  <si>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</si>
  <si>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</si>
  <si>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</si>
  <si>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</si>
  <si>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</si>
  <si>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</si>
  <si>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</si>
  <si>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</si>
  <si>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</si>
  <si>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</si>
  <si>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</si>
  <si>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</si>
  <si>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</si>
  <si>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</si>
  <si>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</si>
  <si>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</si>
  <si>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</si>
  <si>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</si>
  <si>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</si>
  <si>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</si>
  <si>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</si>
  <si>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</si>
  <si>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</si>
  <si>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</si>
  <si>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</si>
  <si>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</si>
  <si>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</si>
  <si>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</si>
  <si>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</si>
  <si>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</si>
  <si>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</si>
  <si>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</si>
  <si>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</si>
  <si>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</si>
  <si>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</si>
  <si>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</si>
  <si>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</si>
  <si>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</si>
  <si>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</si>
  <si>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</si>
  <si>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</si>
  <si>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</si>
  <si>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</si>
  <si>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</si>
  <si>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</si>
  <si>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</si>
  <si>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</si>
  <si>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</si>
  <si>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</si>
  <si>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</si>
  <si>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</si>
  <si>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</si>
  <si>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</si>
  <si>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</si>
  <si>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</si>
  <si>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</si>
  <si>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</si>
  <si>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</si>
  <si>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</si>
  <si>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</si>
  <si>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</si>
  <si>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</si>
  <si>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</si>
  <si>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</si>
  <si>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</si>
  <si>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</si>
  <si>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</si>
  <si>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</si>
  <si>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</si>
  <si>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</si>
  <si>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</si>
  <si>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</si>
  <si>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</si>
  <si>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</si>
  <si>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</si>
  <si>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</si>
  <si>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</si>
  <si>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</si>
  <si>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</si>
  <si>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</si>
  <si>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</si>
  <si>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</si>
  <si>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</si>
  <si>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</si>
  <si>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</si>
  <si>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</si>
  <si>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</si>
  <si>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</si>
  <si>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</si>
  <si>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</si>
  <si>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</si>
  <si>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</si>
  <si>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</si>
  <si>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</si>
  <si>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</si>
  <si>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</si>
  <si>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</si>
  <si>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</si>
  <si>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</si>
  <si>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</si>
  <si>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</si>
  <si>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</si>
  <si>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</si>
  <si>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</si>
  <si>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</si>
  <si>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</si>
  <si>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</si>
  <si>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</si>
  <si>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</si>
  <si>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</si>
  <si>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</si>
  <si>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</si>
  <si>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</si>
  <si>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</si>
  <si>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</si>
  <si>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</si>
  <si>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</si>
  <si>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</si>
  <si>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</si>
  <si>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</si>
  <si>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</si>
  <si>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</si>
  <si>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</si>
  <si>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</si>
  <si>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</si>
  <si>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</si>
  <si>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</si>
  <si>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</si>
  <si>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</si>
  <si>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</si>
  <si>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</si>
  <si>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</si>
  <si>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</si>
  <si>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</si>
  <si>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</si>
  <si>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</si>
  <si>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</si>
  <si>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</si>
  <si>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</si>
  <si>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</si>
  <si>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</si>
  <si>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</si>
  <si>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</si>
  <si>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</si>
  <si>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</si>
  <si>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</si>
  <si>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</si>
  <si>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</si>
  <si>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</si>
  <si>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</si>
  <si>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</si>
  <si>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</si>
  <si>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</si>
  <si>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</si>
  <si>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</si>
  <si>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</si>
  <si>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</si>
  <si>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</si>
  <si>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</si>
  <si>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</si>
  <si>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</si>
  <si>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</si>
  <si>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</si>
  <si>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</si>
  <si>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</si>
  <si>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</si>
  <si>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</si>
  <si>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</si>
  <si>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</si>
  <si>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</si>
  <si>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</si>
  <si>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</si>
  <si>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</si>
  <si>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</si>
  <si>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</si>
  <si>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</si>
  <si>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</si>
  <si>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</si>
  <si>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</si>
  <si>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</si>
  <si>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</si>
  <si>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</si>
  <si>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</si>
  <si>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</si>
  <si>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</si>
  <si>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</si>
  <si>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</si>
  <si>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</si>
  <si>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</si>
  <si>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</si>
  <si>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</si>
  <si>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</si>
  <si>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</si>
  <si>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</si>
  <si>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</si>
  <si>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</si>
  <si>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</si>
  <si>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</si>
  <si>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</si>
  <si>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</si>
  <si>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</si>
  <si>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</si>
  <si>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</si>
  <si>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</si>
  <si>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</si>
  <si>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</si>
  <si>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</si>
  <si>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</si>
  <si>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</si>
  <si>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</si>
  <si>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</si>
  <si>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</si>
  <si>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</si>
  <si>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</si>
  <si>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</si>
  <si>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</si>
  <si>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</si>
  <si>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</si>
  <si>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</si>
  <si>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</si>
  <si>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</si>
  <si>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</si>
  <si>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</si>
  <si>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</si>
  <si>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</si>
  <si>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</si>
  <si>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</si>
  <si>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</si>
  <si>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</si>
  <si>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</si>
  <si>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</si>
  <si>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</si>
  <si>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</si>
  <si>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</si>
  <si>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</si>
  <si>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</si>
  <si>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</si>
  <si>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</si>
  <si>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</si>
  <si>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</si>
  <si>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</si>
  <si>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</si>
  <si>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</si>
  <si>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</si>
  <si>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</si>
  <si>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</si>
  <si>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</si>
  <si>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</si>
  <si>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</si>
  <si>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</si>
  <si>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</si>
  <si>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</si>
  <si>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</si>
  <si>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</si>
  <si>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</si>
  <si>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</si>
  <si>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</si>
  <si>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</si>
  <si>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</si>
  <si>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</si>
  <si>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</si>
  <si>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</si>
  <si>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</si>
  <si>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</si>
  <si>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</si>
  <si>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</si>
  <si>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</si>
  <si>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</si>
  <si>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</si>
  <si>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</si>
  <si>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</si>
  <si>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</si>
  <si>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</si>
  <si>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</si>
  <si>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</si>
  <si>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</si>
  <si>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</si>
  <si>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</si>
  <si>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</si>
  <si>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</si>
  <si>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</si>
  <si>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</si>
  <si>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</si>
  <si>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</si>
  <si>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</si>
  <si>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</si>
  <si>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</si>
  <si>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</si>
  <si>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</si>
  <si>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</si>
  <si>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</si>
  <si>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</si>
  <si>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</si>
  <si>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</si>
  <si>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</si>
  <si>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</si>
  <si>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</si>
  <si>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</si>
  <si>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</si>
  <si>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</si>
  <si>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</si>
  <si>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</si>
  <si>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</si>
  <si>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</si>
  <si>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</si>
  <si>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</si>
  <si>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</si>
  <si>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</si>
  <si>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</si>
  <si>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</si>
  <si>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</si>
  <si>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</si>
  <si>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</si>
  <si>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</si>
  <si>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</si>
  <si>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</si>
  <si>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</si>
  <si>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</si>
  <si>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</si>
  <si>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</si>
  <si>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</si>
  <si>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</si>
  <si>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</si>
  <si>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</si>
  <si>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</si>
  <si>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</si>
  <si>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</si>
  <si>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</si>
  <si>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</si>
  <si>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</si>
  <si>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</si>
  <si>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</si>
  <si>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</si>
  <si>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</si>
  <si>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</si>
  <si>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</si>
  <si>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</si>
  <si>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</si>
  <si>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</si>
  <si>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</si>
  <si>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</si>
  <si>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</si>
  <si>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</si>
  <si>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</si>
  <si>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</si>
  <si>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</si>
  <si>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</si>
  <si>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</si>
  <si>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</si>
  <si>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</si>
  <si>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</si>
  <si>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</si>
  <si>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</si>
  <si>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</si>
  <si>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</si>
  <si>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</si>
  <si>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</si>
  <si>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</si>
  <si>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</si>
  <si>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</si>
  <si>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</si>
  <si>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</si>
  <si>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</si>
  <si>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</si>
  <si>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</si>
  <si>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</si>
  <si>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</si>
  <si>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</si>
  <si>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</si>
  <si>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</si>
  <si>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</si>
  <si>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</si>
  <si>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</si>
  <si>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</si>
  <si>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</si>
  <si>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</si>
  <si>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</si>
  <si>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</si>
  <si>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</si>
  <si>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</si>
  <si>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</si>
  <si>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</si>
  <si>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</si>
  <si>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</si>
  <si>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</si>
  <si>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</si>
  <si>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</si>
  <si>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</si>
  <si>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</si>
  <si>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</si>
  <si>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</si>
  <si>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</si>
  <si>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</si>
  <si>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</si>
  <si>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</si>
  <si>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</si>
  <si>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</si>
  <si>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</si>
  <si>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</si>
  <si>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</si>
  <si>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</si>
  <si>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</si>
  <si>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</si>
  <si>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</si>
  <si>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</si>
  <si>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</si>
  <si>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</si>
  <si>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</si>
  <si>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</si>
  <si>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</si>
  <si>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</si>
  <si>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</si>
  <si>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</si>
  <si>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</si>
  <si>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</si>
  <si>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</si>
  <si>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</si>
  <si>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</si>
  <si>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</si>
  <si>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</si>
  <si>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</si>
  <si>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</si>
  <si>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</si>
  <si>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</si>
  <si>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</si>
  <si>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</si>
  <si>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</si>
  <si>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</si>
  <si>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</si>
  <si>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</si>
  <si>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</si>
  <si>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</si>
  <si>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</si>
  <si>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</si>
  <si>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</si>
  <si>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</si>
  <si>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</si>
  <si>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</si>
  <si>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</si>
  <si>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</si>
  <si>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</si>
  <si>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</si>
  <si>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</si>
  <si>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</si>
  <si>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</si>
  <si>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</si>
  <si>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</si>
  <si>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</si>
  <si>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</si>
  <si>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</si>
  <si>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</si>
  <si>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</si>
  <si>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</si>
  <si>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</si>
  <si>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</si>
  <si>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</si>
  <si>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</si>
  <si>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</si>
  <si>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</si>
  <si>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</si>
  <si>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</si>
  <si>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</si>
  <si>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</si>
  <si>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</si>
  <si>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</si>
  <si>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</si>
  <si>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</si>
  <si>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</si>
  <si>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</si>
  <si>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</si>
  <si>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</si>
  <si>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</si>
  <si>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</si>
  <si>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</si>
  <si>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</si>
  <si>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</si>
  <si>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</si>
  <si>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</si>
  <si>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</si>
  <si>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</si>
  <si>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</si>
  <si>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</si>
  <si>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</si>
  <si>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</si>
  <si>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</si>
  <si>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</si>
  <si>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</si>
  <si>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</si>
  <si>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</si>
  <si>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</si>
  <si>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</si>
  <si>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</si>
  <si>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</si>
  <si>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</si>
  <si>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</si>
  <si>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</si>
  <si>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</si>
  <si>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</si>
  <si>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</si>
  <si>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</si>
  <si>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</si>
  <si>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</si>
  <si>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</si>
  <si>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</si>
  <si>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</si>
  <si>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</si>
  <si>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</si>
  <si>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</si>
  <si>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</si>
  <si>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</si>
  <si>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</si>
  <si>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</si>
  <si>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</si>
  <si>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</si>
  <si>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</si>
  <si>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</si>
  <si>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</si>
  <si>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</si>
  <si>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</si>
  <si>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</si>
  <si>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</si>
  <si>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</si>
  <si>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</si>
  <si>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</si>
  <si>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</si>
  <si>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</si>
  <si>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</si>
  <si>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</si>
  <si>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</si>
  <si>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</si>
  <si>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</si>
  <si>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</si>
  <si>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</si>
  <si>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</si>
  <si>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</si>
  <si>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</si>
  <si>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</si>
  <si>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</si>
  <si>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</si>
  <si>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</si>
  <si>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</si>
  <si>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</si>
  <si>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</si>
  <si>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</si>
  <si>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</si>
  <si>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</si>
  <si>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</si>
  <si>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</si>
  <si>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</si>
  <si>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</si>
  <si>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</si>
  <si>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</si>
  <si>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</si>
  <si>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</si>
  <si>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</si>
  <si>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</si>
  <si>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</si>
  <si>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</si>
  <si>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</si>
  <si>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</si>
  <si>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</si>
  <si>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</si>
  <si>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</si>
  <si>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</si>
  <si>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</si>
  <si>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</si>
  <si>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</si>
  <si>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</si>
  <si>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</si>
  <si>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</si>
  <si>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</si>
  <si>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</si>
  <si>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</si>
  <si>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</si>
  <si>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</si>
  <si>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</si>
  <si>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</si>
  <si>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</si>
  <si>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</si>
  <si>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</si>
  <si>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</si>
  <si>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</si>
  <si>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</si>
  <si>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</si>
  <si>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</si>
  <si>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</si>
  <si>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</si>
  <si>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</si>
  <si>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</si>
  <si>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</si>
  <si>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</si>
  <si>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</si>
  <si>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</si>
  <si>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</si>
  <si>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</si>
  <si>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</si>
  <si>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</si>
  <si>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</si>
  <si>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</si>
  <si>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</si>
  <si>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</si>
  <si>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</si>
  <si>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</si>
  <si>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</si>
  <si>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</si>
  <si>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</si>
  <si>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</si>
  <si>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</si>
  <si>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</si>
  <si>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</si>
  <si>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</si>
  <si>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</si>
  <si>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</si>
  <si>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</si>
  <si>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</si>
  <si>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</si>
  <si>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</si>
  <si>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</si>
  <si>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</si>
  <si>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</si>
  <si>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</si>
  <si>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</si>
  <si>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</si>
  <si>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</si>
  <si>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</si>
  <si>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</si>
  <si>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</si>
  <si>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</si>
  <si>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</si>
  <si>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</si>
  <si>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</si>
  <si>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</si>
  <si>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</si>
  <si>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</si>
  <si>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</si>
  <si>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</si>
  <si>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</si>
  <si>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</si>
  <si>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</si>
  <si>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</si>
  <si>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</si>
  <si>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</si>
  <si>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</si>
  <si>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</si>
  <si>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</si>
  <si>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</si>
  <si>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</si>
  <si>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</si>
  <si>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</si>
  <si>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</si>
  <si>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</si>
  <si>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</si>
  <si>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</si>
  <si>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</si>
  <si>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</si>
  <si>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</si>
  <si>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</si>
  <si>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</si>
  <si>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</si>
  <si>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</si>
  <si>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</si>
  <si>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</si>
  <si>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</si>
  <si>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</si>
  <si>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</si>
  <si>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</si>
  <si>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</si>
  <si>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</si>
  <si>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</si>
  <si>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</si>
  <si>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</si>
  <si>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</si>
  <si>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</si>
  <si>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</si>
  <si>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</si>
  <si>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</si>
  <si>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</si>
  <si>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</si>
  <si>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</si>
  <si>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</si>
  <si>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</si>
  <si>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</si>
  <si>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</si>
  <si>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</si>
  <si>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</si>
  <si>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</si>
  <si>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</si>
  <si>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</si>
  <si>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</si>
  <si>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</si>
  <si>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</si>
  <si>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</si>
  <si>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</si>
  <si>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</si>
  <si>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</si>
  <si>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</si>
  <si>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</si>
  <si>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</si>
  <si>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</si>
  <si>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</si>
  <si>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</si>
  <si>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</si>
  <si>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</si>
  <si>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</si>
  <si>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</si>
  <si>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</si>
  <si>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</si>
  <si>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</si>
  <si>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</si>
  <si>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</si>
  <si>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</si>
  <si>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</si>
  <si>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</si>
  <si>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</si>
  <si>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</si>
  <si>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</si>
  <si>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</si>
  <si>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</si>
  <si>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</si>
  <si>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</si>
  <si>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</si>
  <si>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</si>
  <si>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</si>
  <si>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</si>
  <si>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</si>
  <si>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</si>
  <si>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</si>
  <si>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</si>
  <si>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</si>
  <si>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</si>
  <si>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</si>
  <si>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</si>
  <si>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</si>
  <si>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</si>
  <si>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</si>
  <si>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</si>
  <si>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</si>
  <si>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</si>
  <si>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</si>
  <si>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</si>
  <si>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</si>
  <si>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</si>
  <si>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</si>
  <si>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</si>
  <si>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</si>
  <si>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</si>
  <si>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</si>
  <si>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</si>
  <si>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</si>
  <si>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</si>
  <si>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</si>
  <si>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</si>
  <si>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</si>
  <si>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</si>
  <si>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</si>
  <si>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</si>
  <si>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</si>
  <si>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</si>
  <si>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</si>
  <si>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</si>
  <si>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</si>
  <si>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</si>
  <si>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</si>
  <si>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</si>
  <si>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</si>
  <si>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</si>
  <si>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</si>
  <si>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</si>
  <si>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</si>
  <si>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</si>
  <si>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</si>
  <si>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</si>
  <si>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</si>
  <si>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</si>
  <si>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</si>
  <si>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</si>
  <si>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</si>
  <si>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</si>
  <si>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</si>
  <si>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</si>
  <si>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</si>
  <si>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</si>
  <si>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</si>
  <si>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</si>
  <si>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</si>
  <si>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</si>
  <si>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</si>
  <si>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</si>
  <si>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</si>
  <si>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</si>
  <si>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</si>
  <si>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</si>
  <si>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</si>
  <si>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</si>
  <si>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</si>
  <si>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</si>
  <si>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</si>
  <si>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</si>
  <si>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</si>
  <si>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</si>
  <si>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</si>
  <si>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</si>
  <si>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</si>
  <si>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</si>
  <si>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</si>
  <si>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</si>
  <si>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</si>
  <si>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</si>
  <si>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</si>
  <si>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</si>
  <si>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</si>
  <si>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</si>
  <si>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</si>
  <si>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</si>
  <si>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</si>
  <si>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</si>
  <si>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</si>
  <si>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</si>
  <si>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</si>
  <si>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</si>
  <si>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</si>
  <si>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</si>
  <si>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</si>
  <si>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</si>
  <si>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</si>
  <si>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</si>
  <si>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</si>
  <si>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</si>
  <si>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</si>
  <si>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</si>
  <si>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</si>
  <si>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</si>
  <si>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</si>
  <si>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</si>
  <si>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</si>
  <si>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</si>
  <si>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</si>
  <si>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</si>
  <si>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</si>
  <si>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</si>
  <si>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</si>
  <si>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</si>
  <si>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</si>
  <si>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</si>
  <si>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</si>
  <si>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</si>
  <si>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</si>
  <si>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</si>
  <si>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</si>
  <si>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</si>
  <si>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</si>
  <si>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</si>
  <si>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</si>
  <si>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</si>
  <si>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</si>
  <si>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</si>
  <si>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</si>
  <si>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</si>
  <si>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</si>
  <si>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</si>
  <si>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</si>
  <si>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</si>
  <si>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</si>
  <si>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</si>
  <si>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</si>
  <si>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</si>
  <si>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</si>
  <si>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</si>
  <si>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</si>
  <si>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</si>
  <si>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</si>
  <si>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</si>
  <si>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</si>
  <si>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</si>
  <si>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</si>
  <si>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</si>
  <si>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</si>
  <si>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</si>
  <si>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</si>
  <si>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</si>
  <si>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</si>
  <si>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</si>
  <si>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</si>
  <si>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</si>
  <si>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</si>
  <si>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</si>
  <si>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</si>
  <si>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</si>
  <si>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</si>
  <si>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</si>
  <si>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</si>
  <si>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</si>
  <si>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</si>
  <si>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</si>
  <si>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</si>
  <si>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</si>
  <si>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</si>
  <si>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</si>
  <si>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</si>
  <si>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</si>
  <si>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</si>
  <si>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</si>
  <si>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</si>
  <si>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</si>
  <si>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</si>
  <si>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</si>
  <si>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</si>
  <si>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</si>
  <si>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</si>
  <si>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</si>
  <si>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</si>
  <si>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</si>
  <si>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</si>
  <si>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</si>
  <si>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</si>
  <si>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</si>
  <si>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</si>
  <si>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</si>
  <si>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</si>
  <si>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</si>
  <si>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</si>
  <si>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</si>
  <si>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</si>
  <si>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</si>
  <si>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</si>
  <si>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</si>
  <si>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</si>
  <si>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</si>
  <si>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</si>
  <si>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</si>
  <si>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</si>
  <si>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</si>
  <si>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</si>
  <si>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</si>
  <si>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</si>
  <si>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</si>
  <si>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</si>
  <si>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</si>
  <si>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</si>
  <si>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</si>
  <si>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</si>
  <si>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</si>
  <si>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</si>
  <si>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</si>
  <si>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</si>
  <si>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</si>
  <si>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</si>
  <si>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</si>
  <si>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</si>
  <si>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</si>
  <si>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</si>
  <si>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</si>
  <si>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</si>
  <si>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</si>
  <si>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</si>
  <si>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</si>
  <si>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</si>
  <si>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</si>
  <si>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</si>
  <si>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</si>
  <si>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</si>
  <si>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</si>
  <si>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</si>
  <si>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</si>
  <si>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</si>
  <si>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</si>
  <si>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</si>
  <si>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</si>
  <si>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</si>
  <si>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</si>
  <si>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</si>
  <si>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</si>
  <si>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</si>
  <si>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</si>
  <si>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</si>
  <si>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</si>
  <si>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</si>
  <si>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</si>
  <si>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</si>
  <si>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</si>
  <si>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</si>
  <si>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</si>
  <si>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</si>
  <si>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</si>
  <si>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</si>
  <si>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</si>
  <si>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</si>
  <si>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</si>
  <si>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</si>
  <si>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</si>
  <si>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</si>
  <si>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</si>
  <si>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</si>
  <si>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</si>
  <si>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</si>
  <si>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</si>
  <si>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</si>
  <si>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</si>
  <si>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</si>
  <si>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</si>
  <si>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</si>
  <si>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</si>
  <si>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</si>
  <si>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</si>
  <si>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</si>
  <si>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</si>
  <si>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</si>
  <si>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</si>
  <si>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</si>
  <si>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</si>
  <si>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</si>
  <si>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</si>
  <si>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</si>
  <si>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</si>
  <si>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</si>
  <si>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</si>
  <si>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</si>
  <si>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</si>
  <si>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</si>
  <si>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</si>
  <si>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</si>
  <si>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</si>
  <si>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</si>
  <si>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</si>
  <si>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</si>
  <si>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</si>
  <si>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</si>
  <si>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</si>
  <si>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</si>
  <si>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</si>
  <si>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</si>
  <si>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</si>
  <si>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</si>
  <si>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</si>
  <si>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</si>
  <si>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</si>
  <si>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</si>
  <si>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</si>
  <si>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</si>
  <si>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</si>
  <si>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</si>
  <si>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</si>
  <si>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</si>
  <si>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</si>
  <si>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</si>
  <si>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</si>
  <si>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</si>
  <si>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</si>
  <si>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</si>
  <si>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</si>
  <si>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</si>
  <si>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</si>
  <si>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</si>
  <si>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</si>
  <si>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</si>
  <si>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</si>
  <si>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</si>
  <si>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</si>
  <si>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</si>
  <si>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</si>
  <si>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</si>
  <si>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</si>
  <si>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</si>
  <si>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</si>
  <si>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</si>
  <si>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</si>
  <si>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</si>
  <si>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</si>
  <si>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</si>
  <si>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</si>
  <si>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</si>
  <si>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</si>
  <si>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</si>
  <si>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</si>
  <si>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</si>
  <si>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</si>
  <si>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</si>
  <si>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</si>
  <si>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</si>
  <si>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</si>
  <si>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</si>
  <si>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</si>
  <si>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</si>
  <si>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</si>
  <si>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</si>
  <si>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</si>
  <si>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</si>
  <si>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</si>
  <si>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</si>
  <si>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</si>
  <si>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</si>
  <si>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</si>
  <si>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</si>
  <si>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</si>
  <si>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</si>
  <si>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</si>
  <si>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</si>
  <si>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</si>
  <si>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</si>
  <si>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</si>
  <si>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</si>
  <si>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</si>
  <si>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</si>
  <si>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</si>
  <si>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</si>
  <si>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</si>
  <si>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</si>
  <si>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</si>
  <si>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</si>
  <si>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</si>
  <si>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</si>
  <si>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</si>
  <si>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</si>
  <si>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</si>
  <si>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</si>
  <si>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</si>
  <si>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</si>
  <si>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</si>
  <si>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</si>
  <si>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</si>
  <si>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</si>
  <si>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</si>
  <si>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</si>
  <si>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</si>
  <si>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</si>
  <si>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</si>
  <si>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</si>
  <si>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</si>
  <si>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</si>
  <si>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</si>
  <si>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</si>
  <si>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</si>
  <si>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</si>
  <si>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</si>
  <si>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</si>
  <si>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</si>
  <si>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</si>
  <si>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</si>
  <si>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</si>
  <si>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</si>
  <si>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</si>
  <si>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</si>
  <si>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</si>
  <si>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</si>
  <si>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</si>
  <si>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</si>
  <si>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</si>
  <si>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</si>
  <si>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</si>
  <si>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</si>
  <si>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</si>
  <si>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</si>
  <si>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</si>
  <si>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</si>
  <si>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</si>
  <si>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</si>
  <si>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</si>
  <si>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</si>
  <si>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</si>
  <si>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</si>
  <si>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</si>
  <si>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</si>
  <si>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</si>
  <si>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</si>
  <si>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</si>
  <si>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</si>
  <si>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</si>
  <si>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</si>
  <si>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</si>
  <si>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</si>
  <si>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</si>
  <si>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</si>
  <si>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</si>
  <si>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</si>
  <si>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</si>
  <si>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</si>
  <si>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</si>
  <si>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</si>
  <si>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</si>
  <si>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</si>
  <si>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</si>
  <si>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</si>
  <si>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</si>
  <si>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</si>
  <si>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</si>
  <si>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</si>
  <si>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</si>
  <si>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</si>
  <si>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</si>
  <si>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</si>
  <si>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</si>
  <si>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</si>
  <si>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</si>
  <si>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</si>
  <si>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</si>
  <si>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</si>
  <si>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</si>
  <si>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</si>
  <si>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</si>
  <si>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</si>
  <si>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</si>
  <si>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</si>
  <si>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</si>
  <si>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</si>
  <si>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</si>
  <si>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</si>
  <si>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</si>
  <si>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</si>
  <si>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</si>
  <si>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</si>
  <si>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</si>
  <si>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</si>
  <si>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</si>
  <si>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</si>
  <si>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</si>
  <si>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</si>
  <si>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</si>
  <si>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</si>
  <si>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</si>
  <si>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</si>
  <si>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</si>
  <si>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</si>
  <si>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</si>
  <si>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</si>
  <si>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</si>
  <si>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</si>
  <si>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</si>
  <si>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</si>
  <si>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</si>
  <si>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</si>
  <si>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</si>
  <si>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</si>
  <si>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</si>
  <si>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</si>
  <si>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</si>
  <si>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</si>
  <si>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</si>
  <si>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</si>
  <si>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</si>
  <si>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</si>
  <si>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</si>
  <si>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</si>
  <si>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</si>
  <si>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</si>
  <si>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</si>
  <si>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</si>
  <si>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</si>
  <si>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</si>
  <si>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</si>
  <si>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</si>
  <si>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</si>
  <si>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</si>
  <si>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</si>
  <si>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</si>
  <si>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</si>
  <si>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</si>
  <si>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</si>
  <si>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</si>
  <si>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</si>
  <si>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</si>
  <si>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</si>
  <si>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</si>
  <si>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</si>
  <si>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</si>
  <si>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</si>
  <si>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</si>
  <si>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</si>
  <si>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</si>
  <si>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</si>
  <si>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</si>
  <si>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</si>
  <si>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</si>
  <si>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</si>
  <si>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</si>
  <si>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</si>
  <si>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</si>
  <si>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</si>
  <si>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</si>
  <si>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</si>
  <si>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</si>
  <si>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</si>
  <si>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</si>
  <si>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</si>
  <si>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</si>
  <si>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</si>
  <si>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</si>
  <si>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</si>
  <si>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</si>
  <si>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</si>
  <si>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</si>
  <si>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</si>
  <si>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</si>
  <si>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</si>
  <si>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</si>
  <si>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</si>
  <si>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</si>
  <si>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</si>
  <si>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</si>
  <si>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</si>
  <si>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</si>
  <si>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</si>
  <si>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</si>
  <si>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</si>
  <si>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</si>
  <si>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</si>
  <si>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</si>
  <si>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</si>
  <si>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</si>
  <si>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</si>
  <si>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</si>
  <si>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</si>
  <si>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</si>
  <si>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</si>
  <si>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</si>
  <si>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</si>
  <si>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</si>
  <si>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</si>
  <si>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</si>
  <si>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</si>
  <si>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</si>
  <si>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</si>
  <si>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</si>
  <si>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</si>
  <si>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</si>
  <si>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</si>
  <si>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</si>
  <si>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</si>
  <si>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</si>
  <si>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</si>
  <si>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</si>
  <si>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</si>
  <si>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</si>
  <si>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</si>
  <si>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</si>
  <si>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</si>
  <si>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</si>
  <si>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</si>
  <si>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</si>
  <si>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</si>
  <si>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</si>
  <si>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</si>
  <si>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</si>
  <si>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</si>
  <si>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</si>
  <si>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</si>
  <si>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</si>
  <si>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</si>
  <si>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</si>
  <si>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</si>
  <si>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</si>
  <si>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</si>
  <si>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</si>
  <si>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</si>
  <si>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</si>
  <si>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</si>
  <si>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</si>
  <si>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</si>
  <si>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</si>
  <si>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</si>
  <si>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</si>
  <si>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</si>
  <si>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</si>
  <si>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</si>
  <si>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</si>
  <si>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</si>
  <si>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</si>
  <si>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</si>
  <si>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</si>
  <si>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</si>
  <si>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</si>
  <si>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</si>
  <si>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</si>
  <si>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</si>
  <si>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</si>
  <si>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</si>
  <si>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</si>
  <si>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</si>
  <si>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</si>
  <si>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</si>
  <si>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</si>
  <si>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</si>
  <si>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</si>
  <si>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</si>
  <si>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</si>
  <si>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</si>
  <si>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</si>
  <si>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</si>
  <si>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</si>
  <si>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</si>
  <si>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</si>
  <si>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</si>
  <si>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</si>
  <si>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</si>
  <si>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</si>
  <si>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</si>
  <si>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</si>
  <si>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</si>
  <si>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</si>
  <si>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</si>
  <si>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</si>
  <si>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</si>
  <si>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</si>
  <si>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</si>
  <si>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</si>
  <si>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</si>
  <si>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</si>
  <si>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</si>
  <si>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</si>
  <si>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</si>
  <si>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</si>
  <si>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</si>
  <si>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</si>
  <si>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</si>
  <si>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</si>
  <si>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</si>
  <si>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</si>
  <si>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</si>
  <si>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</si>
  <si>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</si>
  <si>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</si>
  <si>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</si>
  <si>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</si>
  <si>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</si>
  <si>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</si>
  <si>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</si>
  <si>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</si>
  <si>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</si>
  <si>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</si>
  <si>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</si>
  <si>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</si>
  <si>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</si>
  <si>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</si>
  <si>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</si>
  <si>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</si>
  <si>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</si>
  <si>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</si>
  <si>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</si>
  <si>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</si>
  <si>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</si>
  <si>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</si>
  <si>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</si>
  <si>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</si>
  <si>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</si>
  <si>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</si>
  <si>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</si>
  <si>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</si>
  <si>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</si>
  <si>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</si>
  <si>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</si>
  <si>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</si>
  <si>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</si>
  <si>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</si>
  <si>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</si>
  <si>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</si>
  <si>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</si>
  <si>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</si>
  <si>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</si>
  <si>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</si>
  <si>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</si>
  <si>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</si>
  <si>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</si>
  <si>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</si>
  <si>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</si>
  <si>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</si>
  <si>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</si>
  <si>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</si>
  <si>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</si>
  <si>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</si>
  <si>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</si>
  <si>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</si>
  <si>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</si>
  <si>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</si>
  <si>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</si>
  <si>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</si>
  <si>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</si>
  <si>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</si>
  <si>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</si>
  <si>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</si>
  <si>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</si>
  <si>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</si>
  <si>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</si>
  <si>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</si>
  <si>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</si>
  <si>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</si>
  <si>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</si>
  <si>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</si>
  <si>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</si>
  <si>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</si>
  <si>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</si>
  <si>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</si>
  <si>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</si>
  <si>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</si>
  <si>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</si>
  <si>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</si>
  <si>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</si>
  <si>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</si>
  <si>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</si>
  <si>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</si>
  <si>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</si>
  <si>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</si>
  <si>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</si>
  <si>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</si>
  <si>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</si>
  <si>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</si>
  <si>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</si>
  <si>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</si>
  <si>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</si>
  <si>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</si>
  <si>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</si>
  <si>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</si>
  <si>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</si>
  <si>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</si>
  <si>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</si>
  <si>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</si>
  <si>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</si>
  <si>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</si>
  <si>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</si>
  <si>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</si>
  <si>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</si>
  <si>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</si>
  <si>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</si>
  <si>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</si>
  <si>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</si>
  <si>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</si>
  <si>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</si>
  <si>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</si>
  <si>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</si>
  <si>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</si>
  <si>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</si>
  <si>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</si>
  <si>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</si>
  <si>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</si>
  <si>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</si>
  <si>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</si>
  <si>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</si>
  <si>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</si>
  <si>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</si>
  <si>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</si>
  <si>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</si>
  <si>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</si>
  <si>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</si>
  <si>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</si>
  <si>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</si>
  <si>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</si>
  <si>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</si>
  <si>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</si>
  <si>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</si>
  <si>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</si>
  <si>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</si>
  <si>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</si>
  <si>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</si>
  <si>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</si>
  <si>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</si>
  <si>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</si>
  <si>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</si>
  <si>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</si>
  <si>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</si>
  <si>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</si>
  <si>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</si>
  <si>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</si>
  <si>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</si>
  <si>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</si>
  <si>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</si>
  <si>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</si>
  <si>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</si>
  <si>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</si>
  <si>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</si>
  <si>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</si>
  <si>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</si>
  <si>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</si>
  <si>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</si>
  <si>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</si>
  <si>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</si>
  <si>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</si>
  <si>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</si>
  <si>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</si>
  <si>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</si>
  <si>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</si>
  <si>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</si>
  <si>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</si>
  <si>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</si>
  <si>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</si>
  <si>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</si>
  <si>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</si>
  <si>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</si>
  <si>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</si>
  <si>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</si>
  <si>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</si>
  <si>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</si>
  <si>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</si>
  <si>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</si>
  <si>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</si>
  <si>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</si>
  <si>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</si>
  <si>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</si>
  <si>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</si>
  <si>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</si>
  <si>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</si>
  <si>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</si>
  <si>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</si>
  <si>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</si>
  <si>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</si>
  <si>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</si>
  <si>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</si>
  <si>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</si>
  <si>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</si>
  <si>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</si>
  <si>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</si>
  <si>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</si>
  <si>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</si>
  <si>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</si>
  <si>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</si>
  <si>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</si>
  <si>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</si>
  <si>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</si>
  <si>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</si>
  <si>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</si>
  <si>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</si>
  <si>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</si>
  <si>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</si>
  <si>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</si>
  <si>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</si>
  <si>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</si>
  <si>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</si>
  <si>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</si>
  <si>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</si>
  <si>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</si>
  <si>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</si>
  <si>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</si>
  <si>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</si>
  <si>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</si>
  <si>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</si>
  <si>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</si>
  <si>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</si>
  <si>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</si>
  <si>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</si>
  <si>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</si>
  <si>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</si>
  <si>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</si>
  <si>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</si>
  <si>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</si>
  <si>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</si>
  <si>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</si>
  <si>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</si>
  <si>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</si>
  <si>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</si>
  <si>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</si>
  <si>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</si>
  <si>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</si>
  <si>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</si>
  <si>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</si>
  <si>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</si>
  <si>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</si>
  <si>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</si>
  <si>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</si>
  <si>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</si>
  <si>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</si>
  <si>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</si>
  <si>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</si>
  <si>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</si>
  <si>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</si>
  <si>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</si>
  <si>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</si>
  <si>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</si>
  <si>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</si>
  <si>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</si>
  <si>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</si>
  <si>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</si>
  <si>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</si>
  <si>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</si>
  <si>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</si>
  <si>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</si>
  <si>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</si>
  <si>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</si>
  <si>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</si>
  <si>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</si>
  <si>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</si>
  <si>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</si>
  <si>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</si>
  <si>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</si>
  <si>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</si>
  <si>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</si>
  <si>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</si>
  <si>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</si>
  <si>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</si>
  <si>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</si>
  <si>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</si>
  <si>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</si>
  <si>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</si>
  <si>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</si>
  <si>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</si>
  <si>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</si>
  <si>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</si>
  <si>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</si>
  <si>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</si>
  <si>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</si>
  <si>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</si>
  <si>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</si>
  <si>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</si>
  <si>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</si>
  <si>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</si>
  <si>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</si>
  <si>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</si>
  <si>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</si>
  <si>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</si>
  <si>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</si>
  <si>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</si>
  <si>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</si>
  <si>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</si>
  <si>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</si>
  <si>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</si>
  <si>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</si>
  <si>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</si>
  <si>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</si>
  <si>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</si>
  <si>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</si>
  <si>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</si>
  <si>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</si>
  <si>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</si>
  <si>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</si>
  <si>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</si>
  <si>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</si>
  <si>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</si>
  <si>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</si>
  <si>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</si>
  <si>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</si>
  <si>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</si>
  <si>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</si>
  <si>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</si>
  <si>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</si>
  <si>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</si>
  <si>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</si>
  <si>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</si>
  <si>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</si>
  <si>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</si>
  <si>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</si>
  <si>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</si>
  <si>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</si>
  <si>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</si>
  <si>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</si>
  <si>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</si>
  <si>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</si>
  <si>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</si>
  <si>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</si>
  <si>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</si>
  <si>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</si>
  <si>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</si>
  <si>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</si>
  <si>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</si>
  <si>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</si>
  <si>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</si>
  <si>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</si>
  <si>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</si>
  <si>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</si>
  <si>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</si>
  <si>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</si>
  <si>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</si>
  <si>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</si>
  <si>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</si>
  <si>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</si>
  <si>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</si>
  <si>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</si>
  <si>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</si>
  <si>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</si>
  <si>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</si>
  <si>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</si>
  <si>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</si>
  <si>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</si>
  <si>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</si>
  <si>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</si>
  <si>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</si>
  <si>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</si>
  <si>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</si>
  <si>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</si>
  <si>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</si>
  <si>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</si>
  <si>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</si>
  <si>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</si>
  <si>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</si>
  <si>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</si>
  <si>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</si>
  <si>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</si>
  <si>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</si>
  <si>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</si>
  <si>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</si>
  <si>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</si>
  <si>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</si>
  <si>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</si>
  <si>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</si>
  <si>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</si>
  <si>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</si>
  <si>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</si>
  <si>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</si>
  <si>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</si>
  <si>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</si>
  <si>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</si>
  <si>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</si>
  <si>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</si>
  <si>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</si>
  <si>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</si>
  <si>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</si>
  <si>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</si>
  <si>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</si>
  <si>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</si>
  <si>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</si>
  <si>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</si>
  <si>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</si>
  <si>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</si>
  <si>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</si>
  <si>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</si>
  <si>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</si>
  <si>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</si>
  <si>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</si>
  <si>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</si>
  <si>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</si>
  <si>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</si>
  <si>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</si>
  <si>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</si>
  <si>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</si>
  <si>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</si>
  <si>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</si>
  <si>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</si>
  <si>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</si>
  <si>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</si>
  <si>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</si>
  <si>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</si>
  <si>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</si>
  <si>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</si>
  <si>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</si>
  <si>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</si>
  <si>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</si>
  <si>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</si>
  <si>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</si>
  <si>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</si>
  <si>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</si>
  <si>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</si>
  <si>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</si>
  <si>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</si>
  <si>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</si>
  <si>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</si>
  <si>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</si>
  <si>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</si>
  <si>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</si>
  <si>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</si>
  <si>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</si>
  <si>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</si>
  <si>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</si>
  <si>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</si>
  <si>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</si>
  <si>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</si>
  <si>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</si>
  <si>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</si>
  <si>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</si>
  <si>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</si>
  <si>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</si>
  <si>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</si>
  <si>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</si>
  <si>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</si>
  <si>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</si>
  <si>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</si>
  <si>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</si>
  <si>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</si>
  <si>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</si>
  <si>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</si>
  <si>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</si>
  <si>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</si>
  <si>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</si>
  <si>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</si>
  <si>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</si>
  <si>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</si>
  <si>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</si>
  <si>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</si>
  <si>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</si>
  <si>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</si>
  <si>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</si>
  <si>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</si>
  <si>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</si>
  <si>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</si>
  <si>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</si>
  <si>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</si>
  <si>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</si>
  <si>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</si>
  <si>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</si>
  <si>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</si>
  <si>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</si>
  <si>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</si>
  <si>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</si>
  <si>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</si>
  <si>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</si>
  <si>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</si>
  <si>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</si>
  <si>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</si>
  <si>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</si>
  <si>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</si>
  <si>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</si>
  <si>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</si>
  <si>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</si>
  <si>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</si>
  <si>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</si>
  <si>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</si>
  <si>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</si>
  <si>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</si>
  <si>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</si>
  <si>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</si>
  <si>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</si>
  <si>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</si>
  <si>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</si>
  <si>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</si>
  <si>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</si>
  <si>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</si>
  <si>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</si>
  <si>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</si>
  <si>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</si>
  <si>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</si>
  <si>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</si>
  <si>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</si>
  <si>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</si>
  <si>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</si>
  <si>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</si>
  <si>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</si>
  <si>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</si>
  <si>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</si>
  <si>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</si>
  <si>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</si>
  <si>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</si>
  <si>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</si>
  <si>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</si>
  <si>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</si>
  <si>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</si>
  <si>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</si>
  <si>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</si>
  <si>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</si>
  <si>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</si>
  <si>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</si>
  <si>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</si>
  <si>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</si>
  <si>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</si>
  <si>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</si>
  <si>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</si>
  <si>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</si>
  <si>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</si>
  <si>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</si>
  <si>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</si>
  <si>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</si>
  <si>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</si>
  <si>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</si>
  <si>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</si>
  <si>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</si>
  <si>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</si>
  <si>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</si>
  <si>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</si>
  <si>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</si>
  <si>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</si>
  <si>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</si>
  <si>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</si>
  <si>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</si>
  <si>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</si>
  <si>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</si>
  <si>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</si>
  <si>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</si>
  <si>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</si>
  <si>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</si>
  <si>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</si>
  <si>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</si>
  <si>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</si>
  <si>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</si>
  <si>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</si>
  <si>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</si>
  <si>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</si>
  <si>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</si>
  <si>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</si>
  <si>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</si>
  <si>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</si>
  <si>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</si>
  <si>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</si>
  <si>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</si>
  <si>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</si>
  <si>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</si>
  <si>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</si>
  <si>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</si>
  <si>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</si>
  <si>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</si>
  <si>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</si>
  <si>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</si>
  <si>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</si>
  <si>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</si>
  <si>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</si>
  <si>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</si>
  <si>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</si>
  <si>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</si>
  <si>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</si>
  <si>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</si>
  <si>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</si>
  <si>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</si>
  <si>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</si>
  <si>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</si>
  <si>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</si>
  <si>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</si>
  <si>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</si>
  <si>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</si>
  <si>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</si>
  <si>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</si>
  <si>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</si>
  <si>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</si>
  <si>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</si>
  <si>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</si>
  <si>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</si>
  <si>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</si>
  <si>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</si>
  <si>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</si>
  <si>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</si>
  <si>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</si>
  <si>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</si>
  <si>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</si>
  <si>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</si>
  <si>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</si>
  <si>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</si>
  <si>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</si>
  <si>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</si>
  <si>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</si>
  <si>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</si>
  <si>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</si>
  <si>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</si>
  <si>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</si>
  <si>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</si>
  <si>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</si>
  <si>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</si>
  <si>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</si>
  <si>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</si>
  <si>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</si>
  <si>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</si>
  <si>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</si>
  <si>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</si>
  <si>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</si>
  <si>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</si>
  <si>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</si>
  <si>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</si>
  <si>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</si>
  <si>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</si>
  <si>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</si>
  <si>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</si>
  <si>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</si>
  <si>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</si>
  <si>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</si>
  <si>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</si>
  <si>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</si>
  <si>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</si>
  <si>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</si>
  <si>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</si>
  <si>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</si>
  <si>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</si>
  <si>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</si>
  <si>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</si>
  <si>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</si>
  <si>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</si>
  <si>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</si>
  <si>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</si>
  <si>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</si>
  <si>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</si>
  <si>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</si>
  <si>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</si>
  <si>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</si>
  <si>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</si>
  <si>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</si>
  <si>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</si>
  <si>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</si>
  <si>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</si>
  <si>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</si>
  <si>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</si>
  <si>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</si>
  <si>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</si>
  <si>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</si>
  <si>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</si>
  <si>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</si>
  <si>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</si>
  <si>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</si>
  <si>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</si>
  <si>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</si>
  <si>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</si>
  <si>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</si>
  <si>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</si>
  <si>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</si>
  <si>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</si>
  <si>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</si>
  <si>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</si>
  <si>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</si>
  <si>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</si>
  <si>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</si>
  <si>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</si>
  <si>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</si>
  <si>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</si>
  <si>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</si>
  <si>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</si>
  <si>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</si>
  <si>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</si>
  <si>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</si>
  <si>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</si>
  <si>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</si>
  <si>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</si>
  <si>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</si>
  <si>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</si>
  <si>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</si>
  <si>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</si>
  <si>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</si>
  <si>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</si>
  <si>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</si>
  <si>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</si>
  <si>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</si>
  <si>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</si>
  <si>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</si>
  <si>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</si>
  <si>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</si>
  <si>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</si>
  <si>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</si>
  <si>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</si>
  <si>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</si>
  <si>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</si>
  <si>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</si>
  <si>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</si>
  <si>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</si>
  <si>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</si>
  <si>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</si>
  <si>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</si>
  <si>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</si>
  <si>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</si>
  <si>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</si>
  <si>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</si>
  <si>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</si>
  <si>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</si>
  <si>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</si>
  <si>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</si>
  <si>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</si>
  <si>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</si>
  <si>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</si>
  <si>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</si>
  <si>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</si>
  <si>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</si>
  <si>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</si>
  <si>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</si>
  <si>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</si>
  <si>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</si>
  <si>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</si>
  <si>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</si>
  <si>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</si>
  <si>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</si>
  <si>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</si>
  <si>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</si>
  <si>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</si>
  <si>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</si>
  <si>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</si>
  <si>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</si>
  <si>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</si>
  <si>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</si>
  <si>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</si>
  <si>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</si>
  <si>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</si>
  <si>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</si>
  <si>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</si>
  <si>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</si>
  <si>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</si>
  <si>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</si>
  <si>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</si>
  <si>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</si>
  <si>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</si>
  <si>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</si>
  <si>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</si>
  <si>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</si>
  <si>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</si>
  <si>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</si>
  <si>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</si>
  <si>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</si>
  <si>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</si>
  <si>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</si>
  <si>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</si>
  <si>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</si>
  <si>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</si>
  <si>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</si>
  <si>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</si>
  <si>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</si>
  <si>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</si>
  <si>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</si>
  <si>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</si>
  <si>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</si>
  <si>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</si>
  <si>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</si>
  <si>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</si>
  <si>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</si>
  <si>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</si>
  <si>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</si>
  <si>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</si>
  <si>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</si>
  <si>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</si>
  <si>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</si>
  <si>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</si>
  <si>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</si>
  <si>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</si>
  <si>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</si>
  <si>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</si>
  <si>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</si>
  <si>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</si>
  <si>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</si>
  <si>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</si>
  <si>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</si>
  <si>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</si>
  <si>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</si>
  <si>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</si>
  <si>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</si>
  <si>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</si>
  <si>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</si>
  <si>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</si>
  <si>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</si>
  <si>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</si>
  <si>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</si>
  <si>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</si>
  <si>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</si>
  <si>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</si>
  <si>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</si>
  <si>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</si>
  <si>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</si>
  <si>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</si>
  <si>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</si>
  <si>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</si>
  <si>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</si>
  <si>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</si>
  <si>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</si>
  <si>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</si>
  <si>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</si>
  <si>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</si>
  <si>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</si>
  <si>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</si>
  <si>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</si>
  <si>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</si>
  <si>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</si>
  <si>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</si>
  <si>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</si>
  <si>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</si>
  <si>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</si>
  <si>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</si>
  <si>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</si>
  <si>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</si>
  <si>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</si>
  <si>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</si>
  <si>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</si>
  <si>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</si>
  <si>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</si>
  <si>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</si>
  <si>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</si>
  <si>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</si>
  <si>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</si>
  <si>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</si>
  <si>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</si>
  <si>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</si>
  <si>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</si>
  <si>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</si>
  <si>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</si>
  <si>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</si>
  <si>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</si>
  <si>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</si>
  <si>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</si>
  <si>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</si>
  <si>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</si>
  <si>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</si>
  <si>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</si>
  <si>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</si>
  <si>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</si>
  <si>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</si>
  <si>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</si>
  <si>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</si>
  <si>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</si>
  <si>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</si>
  <si>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</si>
  <si>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</si>
  <si>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</si>
  <si>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</si>
  <si>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</si>
  <si>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</si>
  <si>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</si>
  <si>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</si>
  <si>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</si>
  <si>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</si>
  <si>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</si>
  <si>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</si>
  <si>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</si>
  <si>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</si>
  <si>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</si>
  <si>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</si>
  <si>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</si>
  <si>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</si>
  <si>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</si>
  <si>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</si>
  <si>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</si>
  <si>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</si>
  <si>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</si>
  <si>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</si>
  <si>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</si>
  <si>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</si>
  <si>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</si>
  <si>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</si>
  <si>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</si>
  <si>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</si>
  <si>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</si>
  <si>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</si>
  <si>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</si>
  <si>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</si>
  <si>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</si>
  <si>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</si>
  <si>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</si>
  <si>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</si>
  <si>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</si>
  <si>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</si>
  <si>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</si>
  <si>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</si>
  <si>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</si>
  <si>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</si>
  <si>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</si>
  <si>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</si>
  <si>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</si>
  <si>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</si>
  <si>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</si>
  <si>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</si>
  <si>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</si>
  <si>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</si>
  <si>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</si>
  <si>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</si>
  <si>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</si>
  <si>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</si>
  <si>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</si>
  <si>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</si>
  <si>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</si>
  <si>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</si>
  <si>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</si>
  <si>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</si>
  <si>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</si>
  <si>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</si>
  <si>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</si>
  <si>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</si>
  <si>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</si>
  <si>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</si>
  <si>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</si>
  <si>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</si>
  <si>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</si>
  <si>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</si>
  <si>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</si>
  <si>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</si>
  <si>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</si>
  <si>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</si>
  <si>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</si>
  <si>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</si>
  <si>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</si>
  <si>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</si>
  <si>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</si>
  <si>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</si>
  <si>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</si>
  <si>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</si>
  <si>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</si>
  <si>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</si>
  <si>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</si>
  <si>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</si>
  <si>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</si>
  <si>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</si>
  <si>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</si>
  <si>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</si>
  <si>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</si>
  <si>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</si>
  <si>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</si>
  <si>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</si>
  <si>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</si>
  <si>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</si>
  <si>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</si>
  <si>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</si>
  <si>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</si>
  <si>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</si>
  <si>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</si>
  <si>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</si>
  <si>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</si>
  <si>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</si>
  <si>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</si>
  <si>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</si>
  <si>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</si>
  <si>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</si>
  <si>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</si>
  <si>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</si>
  <si>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</si>
  <si>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</si>
  <si>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</si>
  <si>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</si>
  <si>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</si>
  <si>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</si>
  <si>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</si>
  <si>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</si>
  <si>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</si>
  <si>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</si>
  <si>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</si>
  <si>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</si>
  <si>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</si>
  <si>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</si>
  <si>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</si>
  <si>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</si>
  <si>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</si>
  <si>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</si>
  <si>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</si>
  <si>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</si>
  <si>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</si>
  <si>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</si>
  <si>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</si>
  <si>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</si>
  <si>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</si>
  <si>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</si>
  <si>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</si>
  <si>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</si>
  <si>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</si>
  <si>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</si>
  <si>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</si>
  <si>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</si>
  <si>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</si>
  <si>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</si>
  <si>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</si>
  <si>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</si>
  <si>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</si>
  <si>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</si>
  <si>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</si>
  <si>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</si>
  <si>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</si>
  <si>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</si>
  <si>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</si>
  <si>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</si>
  <si>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</si>
  <si>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</si>
  <si>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</si>
  <si>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</si>
  <si>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</si>
  <si>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</si>
  <si>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</si>
  <si>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</si>
  <si>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</si>
  <si>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</si>
  <si>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</si>
  <si>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</si>
  <si>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</si>
  <si>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</si>
  <si>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</si>
  <si>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</si>
  <si>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</si>
  <si>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</si>
  <si>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</si>
  <si>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</si>
  <si>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</si>
  <si>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</si>
  <si>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</si>
  <si>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</si>
  <si>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</si>
  <si>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</si>
  <si>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</si>
  <si>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</si>
  <si>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</si>
  <si>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</si>
  <si>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</si>
  <si>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</si>
  <si>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</si>
  <si>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</si>
  <si>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</si>
  <si>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</si>
  <si>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</si>
  <si>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</si>
  <si>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</si>
  <si>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</si>
  <si>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</si>
  <si>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</si>
  <si>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</si>
  <si>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</si>
  <si>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</si>
  <si>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</si>
  <si>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</si>
  <si>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</si>
  <si>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</si>
  <si>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</si>
  <si>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</si>
  <si>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</si>
  <si>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</si>
  <si>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</si>
  <si>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</si>
  <si>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</si>
  <si>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</si>
  <si>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</si>
  <si>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</si>
  <si>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</si>
  <si>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</si>
  <si>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</si>
  <si>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</si>
  <si>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</si>
  <si>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</si>
  <si>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</si>
  <si>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</si>
  <si>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</si>
  <si>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</si>
  <si>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</si>
  <si>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</si>
  <si>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</si>
  <si>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</si>
  <si>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</si>
  <si>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</si>
  <si>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</si>
  <si>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</si>
  <si>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</si>
  <si>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</si>
  <si>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</si>
  <si>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</si>
  <si>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</si>
  <si>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</si>
  <si>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</si>
  <si>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</si>
  <si>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</si>
  <si>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</si>
  <si>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</si>
  <si>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</si>
  <si>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</si>
  <si>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</si>
  <si>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</si>
  <si>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</si>
  <si>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</si>
  <si>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</si>
  <si>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</si>
  <si>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</si>
  <si>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</si>
  <si>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</si>
  <si>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</si>
  <si>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</si>
  <si>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</si>
  <si>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</si>
  <si>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</si>
  <si>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</si>
  <si>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</si>
  <si>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</si>
  <si>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</si>
  <si>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</si>
  <si>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</si>
  <si>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</si>
  <si>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</si>
  <si>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</si>
  <si>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</si>
  <si>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</si>
  <si>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</si>
  <si>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</si>
  <si>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</si>
  <si>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</si>
  <si>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</si>
  <si>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</si>
  <si>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</si>
  <si>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</si>
  <si>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</si>
  <si>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</si>
  <si>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</si>
  <si>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</si>
  <si>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</si>
  <si>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</si>
  <si>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</si>
  <si>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</si>
  <si>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</si>
  <si>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</si>
  <si>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</si>
  <si>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</si>
  <si>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</si>
  <si>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</si>
  <si>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</si>
  <si>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</si>
  <si>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</si>
  <si>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</si>
  <si>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</si>
  <si>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</si>
  <si>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</si>
  <si>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</si>
  <si>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</si>
  <si>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</si>
  <si>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</si>
  <si>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</si>
  <si>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</si>
  <si>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</si>
  <si>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</si>
  <si>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</si>
  <si>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</si>
  <si>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</si>
  <si>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</si>
  <si>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</si>
  <si>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</si>
  <si>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</si>
  <si>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</si>
  <si>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</si>
  <si>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</si>
  <si>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</si>
  <si>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</si>
  <si>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</si>
  <si>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</si>
  <si>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</si>
  <si>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</si>
  <si>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</si>
  <si>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</si>
  <si>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</si>
  <si>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</si>
  <si>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</si>
  <si>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</si>
  <si>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</si>
  <si>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</si>
  <si>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</si>
  <si>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</si>
  <si>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</si>
  <si>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</si>
  <si>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</si>
  <si>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</si>
  <si>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</si>
  <si>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</si>
  <si>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</si>
  <si>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</si>
  <si>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</si>
  <si>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</si>
  <si>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</si>
  <si>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</si>
  <si>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</si>
  <si>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</si>
  <si>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</si>
  <si>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</si>
  <si>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</si>
  <si>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</si>
  <si>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</si>
  <si>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</si>
  <si>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</si>
  <si>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</si>
  <si>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</si>
  <si>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</si>
  <si>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</si>
  <si>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</si>
  <si>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</si>
  <si>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</si>
  <si>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</si>
  <si>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</si>
  <si>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</si>
  <si>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</si>
  <si>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</si>
  <si>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</si>
  <si>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</si>
  <si>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</si>
  <si>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</si>
  <si>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</si>
  <si>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</si>
  <si>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</si>
  <si>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</si>
  <si>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</si>
  <si>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</si>
  <si>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</si>
  <si>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</si>
  <si>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</si>
  <si>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</si>
  <si>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</si>
  <si>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</si>
  <si>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</si>
  <si>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</si>
  <si>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</si>
  <si>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</si>
  <si>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</si>
  <si>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</si>
  <si>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</si>
  <si>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</si>
  <si>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</si>
  <si>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</si>
  <si>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</si>
  <si>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</si>
  <si>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</si>
  <si>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</si>
  <si>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</si>
  <si>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</si>
  <si>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</si>
  <si>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</si>
  <si>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</si>
  <si>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</si>
  <si>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</si>
  <si>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</si>
  <si>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</si>
  <si>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</si>
  <si>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</si>
  <si>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</si>
  <si>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</si>
  <si>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</si>
  <si>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</si>
  <si>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</si>
  <si>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</si>
  <si>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</si>
  <si>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</si>
  <si>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</si>
  <si>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</si>
  <si>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</si>
  <si>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</si>
  <si>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</si>
  <si>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</si>
  <si>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</si>
  <si>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</si>
  <si>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</si>
  <si>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</si>
  <si>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</si>
  <si>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</si>
  <si>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</si>
  <si>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</si>
  <si>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</si>
  <si>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</si>
  <si>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</si>
  <si>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</si>
  <si>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</si>
  <si>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</si>
  <si>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</si>
  <si>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</si>
  <si>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</si>
  <si>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</si>
  <si>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</si>
  <si>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</si>
  <si>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</si>
  <si>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</si>
  <si>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</si>
  <si>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</si>
  <si>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</si>
  <si>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</si>
  <si>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</si>
  <si>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</si>
  <si>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</si>
  <si>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</si>
  <si>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</si>
  <si>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</si>
  <si>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</si>
  <si>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</si>
  <si>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</si>
  <si>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</si>
  <si>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</si>
  <si>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</si>
  <si>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</si>
  <si>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</si>
  <si>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</si>
  <si>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</si>
  <si>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</si>
  <si>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</si>
  <si>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</si>
  <si>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</si>
  <si>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</si>
  <si>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</si>
  <si>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</si>
  <si>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</si>
  <si>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</si>
  <si>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</si>
  <si>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</si>
  <si>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</si>
  <si>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</si>
  <si>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</si>
  <si>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</si>
  <si>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</si>
  <si>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</si>
  <si>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</si>
  <si>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</si>
  <si>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</si>
  <si>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</si>
  <si>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</si>
  <si>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</si>
  <si>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</si>
  <si>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</si>
  <si>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</si>
  <si>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</si>
  <si>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</si>
  <si>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</si>
  <si>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</si>
  <si>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</si>
  <si>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</si>
  <si>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</si>
  <si>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</si>
  <si>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</si>
  <si>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</si>
  <si>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</si>
  <si>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</si>
  <si>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</si>
  <si>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</si>
  <si>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</si>
  <si>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</si>
  <si>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</si>
  <si>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</si>
  <si>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</si>
  <si>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</si>
  <si>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</si>
  <si>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</si>
  <si>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</si>
  <si>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</si>
  <si>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</si>
  <si>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</si>
  <si>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</si>
  <si>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</si>
  <si>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</si>
  <si>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</si>
  <si>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</si>
  <si>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</si>
  <si>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</si>
  <si>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</si>
  <si>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</si>
  <si>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</si>
  <si>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</si>
  <si>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</si>
  <si>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</si>
  <si>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</si>
  <si>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</si>
  <si>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</si>
  <si>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</si>
  <si>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</si>
  <si>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</si>
  <si>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</si>
  <si>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</si>
  <si>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</si>
  <si>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</si>
  <si>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</si>
  <si>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</si>
  <si>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</si>
  <si>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</si>
  <si>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</si>
  <si>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</si>
  <si>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</si>
  <si>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</si>
  <si>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</si>
  <si>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</si>
  <si>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</si>
  <si>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</si>
  <si>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</si>
  <si>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</si>
  <si>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</si>
  <si>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</si>
  <si>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</si>
  <si>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</si>
  <si>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</si>
  <si>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</si>
  <si>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</si>
  <si>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</si>
  <si>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</si>
  <si>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</si>
  <si>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</si>
  <si>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</si>
  <si>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</si>
  <si>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</si>
  <si>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</si>
  <si>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</si>
  <si>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</si>
  <si>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</si>
  <si>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</si>
  <si>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</si>
  <si>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</si>
  <si>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</si>
  <si>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</si>
  <si>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</si>
  <si>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</si>
  <si>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</si>
  <si>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</si>
  <si>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</si>
  <si>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</si>
  <si>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</si>
  <si>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</si>
  <si>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</si>
  <si>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</si>
  <si>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</si>
  <si>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</si>
  <si>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</si>
  <si>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</si>
  <si>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</si>
  <si>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</si>
  <si>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</si>
  <si>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</si>
  <si>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</si>
  <si>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</si>
  <si>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</si>
  <si>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</si>
  <si>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</si>
  <si>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</si>
  <si>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</si>
  <si>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</si>
  <si>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</si>
  <si>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</si>
  <si>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</si>
  <si>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</si>
  <si>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</si>
  <si>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</si>
  <si>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</si>
  <si>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</si>
  <si>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</si>
  <si>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</si>
  <si>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</si>
  <si>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</si>
  <si>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</si>
  <si>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</si>
  <si>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</si>
  <si>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</si>
  <si>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</si>
  <si>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</si>
  <si>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</si>
  <si>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</si>
  <si>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</si>
  <si>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</si>
  <si>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</si>
  <si>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</si>
  <si>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</si>
  <si>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</si>
  <si>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</si>
  <si>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</si>
  <si>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</si>
  <si>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</si>
  <si>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</si>
  <si>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</si>
  <si>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</si>
  <si>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</si>
  <si>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</si>
  <si>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</si>
  <si>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</si>
  <si>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</si>
  <si>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</si>
  <si>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</si>
  <si>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</si>
  <si>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</si>
  <si>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</si>
  <si>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</si>
  <si>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</si>
  <si>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</si>
  <si>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</si>
  <si>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</si>
  <si>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</si>
  <si>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</si>
  <si>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</si>
  <si>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</si>
  <si>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</si>
  <si>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</si>
  <si>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</si>
  <si>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</si>
  <si>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</si>
  <si>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</si>
  <si>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</si>
  <si>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</si>
  <si>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</si>
  <si>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</si>
  <si>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</si>
  <si>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</si>
  <si>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</si>
  <si>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</si>
  <si>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</si>
  <si>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</si>
  <si>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</si>
  <si>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</si>
  <si>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</si>
  <si>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</si>
  <si>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</si>
  <si>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</si>
  <si>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</si>
  <si>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</si>
  <si>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</si>
  <si>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</si>
  <si>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</si>
  <si>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</si>
  <si>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</si>
  <si>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</si>
  <si>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</si>
  <si>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</si>
  <si>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</si>
  <si>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</si>
  <si>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</si>
  <si>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</si>
  <si>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</si>
  <si>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</si>
  <si>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</si>
  <si>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</si>
  <si>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</si>
  <si>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</si>
  <si>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</si>
  <si>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</si>
  <si>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</si>
  <si>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</si>
  <si>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</si>
  <si>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</si>
  <si>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</si>
  <si>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</si>
  <si>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</si>
  <si>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</si>
  <si>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</si>
  <si>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</si>
  <si>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</si>
  <si>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</si>
  <si>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</si>
  <si>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</si>
  <si>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</si>
  <si>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</si>
  <si>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</si>
  <si>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</si>
  <si>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</si>
  <si>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</si>
  <si>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</si>
  <si>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</si>
  <si>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</si>
  <si>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</si>
  <si>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</si>
  <si>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</si>
  <si>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</si>
  <si>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</si>
  <si>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</si>
  <si>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</si>
  <si>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</si>
  <si>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</si>
  <si>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</si>
  <si>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</si>
  <si>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</si>
  <si>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</si>
  <si>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</si>
  <si>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</si>
  <si>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</si>
  <si>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</si>
  <si>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</si>
  <si>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</si>
  <si>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</si>
  <si>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</si>
  <si>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</si>
  <si>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</si>
  <si>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</si>
  <si>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</si>
  <si>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</si>
  <si>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</si>
  <si>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</si>
  <si>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</si>
  <si>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</si>
  <si>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</si>
  <si>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</si>
  <si>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</si>
  <si>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</si>
  <si>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</si>
  <si>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</si>
  <si>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</si>
  <si>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</si>
  <si>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</si>
  <si>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</si>
  <si>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</si>
  <si>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</si>
  <si>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</si>
  <si>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</si>
  <si>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</si>
  <si>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</si>
  <si>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</si>
  <si>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</si>
  <si>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</si>
  <si>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</si>
  <si>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</si>
  <si>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</si>
  <si>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</si>
  <si>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</si>
  <si>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</si>
  <si>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</si>
  <si>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</si>
  <si>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</si>
  <si>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</si>
  <si>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</si>
  <si>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</si>
  <si>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</si>
  <si>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</si>
  <si>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</si>
  <si>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</si>
  <si>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</si>
  <si>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</si>
  <si>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</si>
  <si>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</si>
  <si>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</si>
  <si>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</si>
  <si>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</si>
  <si>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</si>
  <si>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</si>
  <si>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</si>
  <si>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</si>
  <si>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</si>
  <si>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</si>
  <si>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</si>
  <si>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</si>
  <si>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</si>
  <si>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</si>
  <si>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</si>
  <si>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</si>
  <si>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</si>
  <si>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</si>
  <si>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</si>
  <si>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</si>
  <si>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</si>
  <si>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</si>
  <si>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</si>
  <si>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</si>
  <si>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</si>
  <si>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</si>
  <si>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</si>
  <si>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</si>
  <si>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</si>
  <si>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</si>
  <si>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</si>
  <si>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</si>
  <si>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</si>
  <si>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</si>
  <si>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</si>
  <si>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</si>
  <si>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</si>
  <si>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</si>
  <si>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</si>
  <si>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</si>
  <si>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</si>
  <si>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</si>
  <si>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</si>
  <si>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</si>
  <si>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</si>
  <si>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</si>
  <si>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</si>
  <si>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</si>
  <si>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</si>
  <si>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</si>
  <si>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</si>
  <si>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</si>
  <si>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</si>
  <si>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</si>
  <si>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</si>
  <si>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</si>
  <si>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</si>
  <si>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</si>
  <si>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</si>
  <si>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</si>
  <si>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</si>
  <si>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</si>
  <si>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</si>
  <si>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</si>
  <si>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</si>
  <si>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</si>
  <si>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</si>
  <si>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</si>
  <si>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</si>
  <si>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</si>
  <si>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</si>
  <si>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</si>
  <si>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</si>
  <si>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</si>
  <si>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</si>
  <si>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</si>
  <si>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</si>
  <si>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</si>
  <si>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</si>
  <si>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</si>
  <si>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</si>
  <si>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</si>
  <si>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</si>
  <si>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</si>
  <si>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</si>
  <si>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</si>
  <si>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</si>
  <si>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</si>
  <si>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</si>
  <si>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</si>
  <si>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</si>
  <si>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</si>
  <si>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</si>
  <si>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</si>
  <si>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</si>
  <si>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</si>
  <si>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</si>
  <si>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</si>
  <si>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</si>
  <si>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</si>
  <si>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</si>
  <si>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</si>
  <si>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</si>
  <si>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</si>
  <si>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</si>
  <si>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</si>
  <si>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</si>
  <si>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</si>
  <si>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</si>
  <si>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</si>
  <si>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</si>
  <si>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</si>
  <si>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</si>
  <si>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</si>
  <si>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</si>
  <si>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</si>
  <si>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</si>
  <si>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</si>
  <si>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</si>
  <si>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</si>
  <si>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</si>
  <si>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</si>
  <si>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</si>
  <si>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</si>
  <si>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</si>
  <si>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</si>
  <si>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</si>
  <si>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</si>
  <si>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</si>
  <si>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</si>
  <si>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</si>
  <si>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</si>
  <si>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</si>
  <si>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</si>
  <si>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</si>
  <si>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</si>
  <si>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</si>
  <si>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</si>
  <si>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</si>
  <si>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</si>
  <si>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</si>
  <si>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</si>
  <si>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</si>
  <si>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</si>
  <si>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</si>
  <si>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</si>
  <si>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</si>
  <si>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</si>
  <si>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</si>
  <si>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</si>
  <si>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</si>
  <si>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</si>
  <si>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</si>
  <si>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</si>
  <si>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</si>
  <si>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</si>
  <si>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</si>
  <si>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</si>
  <si>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</si>
  <si>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</si>
  <si>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</si>
  <si>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</si>
  <si>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</si>
  <si>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</si>
  <si>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</si>
  <si>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</si>
  <si>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</si>
  <si>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</si>
  <si>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</si>
  <si>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</si>
  <si>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</si>
  <si>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</si>
  <si>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</si>
  <si>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</si>
  <si>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</si>
  <si>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</si>
  <si>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</si>
  <si>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</si>
  <si>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</si>
  <si>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</si>
  <si>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</si>
  <si>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</si>
  <si>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</si>
  <si>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</si>
  <si>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</si>
  <si>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</si>
  <si>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</si>
  <si>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</si>
  <si>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</si>
  <si>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</si>
  <si>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</si>
  <si>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</si>
  <si>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</si>
  <si>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</si>
  <si>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</si>
  <si>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</si>
  <si>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</si>
  <si>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</si>
  <si>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</si>
  <si>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</si>
  <si>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</si>
  <si>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</si>
  <si>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</si>
  <si>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</si>
  <si>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</si>
  <si>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</si>
  <si>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</si>
  <si>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</si>
  <si>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</si>
  <si>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</si>
  <si>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</si>
  <si>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</si>
  <si>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</si>
  <si>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</si>
  <si>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</si>
  <si>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</si>
  <si>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</si>
  <si>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</si>
  <si>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</si>
  <si>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</si>
  <si>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</si>
  <si>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</si>
  <si>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</si>
  <si>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</si>
  <si>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</si>
  <si>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</si>
  <si>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</si>
  <si>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</si>
  <si>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</si>
  <si>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</si>
  <si>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</si>
  <si>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</si>
  <si>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</si>
  <si>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</si>
  <si>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</si>
  <si>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</si>
  <si>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</si>
  <si>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</si>
  <si>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</si>
  <si>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</si>
  <si>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</si>
  <si>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</si>
  <si>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</si>
  <si>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</si>
  <si>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</si>
  <si>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</si>
  <si>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</si>
  <si>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</si>
  <si>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</si>
  <si>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</si>
  <si>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</si>
  <si>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</si>
  <si>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</si>
  <si>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</si>
  <si>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</si>
  <si>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</si>
  <si>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</si>
  <si>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</si>
  <si>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</si>
  <si>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</si>
  <si>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</si>
  <si>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</si>
  <si>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</si>
  <si>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</si>
  <si>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</si>
  <si>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</si>
  <si>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</si>
  <si>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</si>
  <si>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</si>
  <si>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</si>
  <si>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</si>
  <si>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</si>
  <si>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</si>
  <si>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</si>
  <si>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</si>
  <si>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</si>
  <si>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</si>
  <si>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</si>
  <si>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</si>
  <si>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</si>
  <si>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</si>
  <si>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</si>
  <si>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</si>
  <si>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</si>
  <si>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</si>
  <si>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</si>
  <si>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</si>
  <si>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</si>
  <si>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</si>
  <si>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</si>
  <si>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</si>
  <si>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</si>
  <si>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</si>
  <si>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</si>
  <si>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</si>
  <si>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</si>
  <si>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</si>
  <si>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</si>
  <si>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</si>
  <si>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</si>
  <si>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</si>
  <si>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</si>
  <si>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</si>
  <si>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</si>
  <si>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</si>
  <si>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</si>
  <si>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</si>
  <si>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</si>
  <si>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</si>
  <si>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</si>
  <si>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</si>
  <si>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</si>
  <si>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</si>
  <si>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</si>
  <si>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</si>
  <si>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</si>
  <si>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</si>
  <si>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</si>
  <si>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</si>
  <si>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</si>
  <si>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</si>
  <si>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</si>
  <si>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</si>
  <si>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</si>
  <si>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</si>
  <si>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</si>
  <si>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</si>
  <si>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</si>
  <si>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</si>
  <si>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</si>
  <si>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</si>
  <si>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</si>
  <si>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</si>
  <si>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</si>
  <si>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</si>
  <si>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</si>
  <si>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</si>
  <si>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</si>
  <si>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</si>
  <si>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</si>
  <si>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</si>
  <si>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</si>
  <si>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</si>
  <si>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</si>
  <si>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</si>
  <si>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</si>
  <si>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</si>
  <si>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</si>
  <si>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</si>
  <si>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</si>
  <si>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</si>
  <si>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</si>
  <si>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</si>
  <si>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</si>
  <si>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</si>
  <si>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</si>
  <si>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</si>
  <si>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</si>
  <si>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</si>
  <si>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</si>
  <si>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</si>
  <si>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</si>
  <si>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</si>
  <si>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</si>
  <si>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</si>
  <si>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</si>
  <si>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</si>
  <si>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</si>
  <si>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</si>
  <si>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</si>
  <si>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</si>
  <si>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</si>
  <si>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</si>
  <si>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</si>
  <si>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</si>
  <si>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</si>
  <si>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</si>
  <si>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</si>
  <si>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</si>
  <si>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</si>
  <si>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</si>
  <si>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</si>
  <si>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</si>
  <si>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</si>
  <si>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</si>
  <si>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</si>
  <si>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</si>
  <si>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</si>
  <si>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</si>
  <si>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</si>
  <si>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</si>
  <si>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</si>
  <si>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</si>
  <si>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</si>
  <si>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</si>
  <si>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</si>
  <si>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</si>
  <si>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</si>
  <si>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</si>
  <si>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</si>
  <si>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</si>
  <si>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</si>
  <si>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</si>
  <si>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</si>
  <si>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</si>
  <si>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</si>
  <si>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</si>
  <si>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</si>
  <si>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</si>
  <si>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</si>
  <si>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</si>
  <si>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</si>
  <si>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</si>
  <si>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</si>
  <si>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</si>
  <si>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</si>
  <si>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</si>
  <si>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</si>
  <si>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</si>
  <si>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</si>
  <si>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</si>
  <si>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</si>
  <si>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</si>
  <si>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</si>
  <si>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</si>
  <si>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</si>
  <si>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</si>
  <si>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</si>
  <si>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</si>
  <si>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</si>
  <si>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</si>
  <si>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</si>
  <si>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</si>
  <si>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</si>
  <si>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</si>
  <si>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</si>
  <si>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</si>
  <si>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</si>
  <si>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</si>
  <si>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</si>
  <si>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</si>
  <si>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</si>
  <si>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</si>
  <si>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</si>
  <si>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</si>
  <si>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</si>
  <si>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</si>
  <si>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</si>
  <si>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</si>
  <si>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</si>
  <si>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</si>
  <si>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</si>
  <si>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</si>
  <si>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</si>
  <si>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</si>
  <si>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</si>
  <si>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</si>
  <si>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</si>
  <si>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</si>
  <si>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</si>
  <si>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</si>
  <si>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</si>
  <si>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</si>
  <si>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</si>
  <si>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</si>
  <si>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</si>
  <si>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</si>
  <si>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</si>
  <si>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</si>
  <si>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</si>
  <si>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</si>
  <si>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</si>
  <si>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</si>
  <si>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</si>
  <si>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</si>
  <si>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</si>
  <si>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</si>
  <si>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</si>
  <si>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</si>
  <si>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</si>
  <si>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</si>
  <si>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</si>
  <si>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</si>
  <si>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</si>
  <si>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</si>
  <si>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</si>
  <si>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</si>
  <si>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</si>
  <si>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</si>
  <si>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</si>
  <si>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</si>
  <si>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</si>
  <si>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</si>
  <si>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</si>
  <si>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</si>
  <si>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</si>
  <si>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</si>
  <si>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</si>
  <si>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</si>
  <si>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</si>
  <si>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</si>
  <si>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</si>
  <si>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</si>
  <si>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</si>
  <si>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</si>
  <si>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</si>
  <si>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</si>
  <si>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</si>
  <si>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</si>
  <si>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</si>
  <si>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</si>
  <si>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</si>
  <si>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</si>
  <si>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</si>
  <si>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</si>
  <si>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</si>
  <si>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</si>
  <si>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</si>
  <si>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</si>
  <si>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</si>
  <si>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</si>
  <si>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</si>
  <si>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</si>
  <si>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</si>
  <si>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</si>
  <si>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</si>
  <si>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</si>
  <si>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</si>
  <si>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</si>
  <si>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</si>
  <si>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</si>
  <si>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</si>
  <si>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</si>
  <si>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</si>
  <si>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</si>
  <si>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</si>
  <si>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</si>
  <si>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</si>
  <si>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</si>
  <si>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</si>
  <si>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</si>
  <si>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</si>
  <si>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</si>
  <si>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</si>
  <si>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</si>
  <si>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</si>
  <si>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</si>
  <si>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</si>
  <si>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</si>
  <si>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</si>
  <si>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</si>
  <si>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</si>
  <si>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</si>
  <si>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</si>
  <si>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</si>
  <si>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</si>
  <si>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</si>
  <si>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</si>
  <si>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</si>
  <si>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</si>
  <si>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</si>
  <si>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</si>
  <si>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</si>
  <si>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</si>
  <si>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</si>
  <si>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</si>
  <si>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</si>
  <si>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</si>
  <si>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</si>
  <si>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</si>
  <si>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</si>
  <si>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</si>
  <si>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</si>
  <si>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</si>
  <si>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</si>
  <si>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</si>
  <si>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</si>
  <si>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</si>
  <si>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</si>
  <si>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</si>
  <si>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</si>
  <si>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</si>
  <si>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</si>
  <si>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</si>
  <si>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</si>
  <si>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</si>
  <si>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</si>
  <si>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</si>
  <si>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</si>
  <si>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</si>
  <si>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</si>
  <si>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</si>
  <si>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</si>
  <si>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</si>
  <si>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</si>
  <si>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</si>
  <si>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</si>
  <si>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</si>
  <si>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</si>
  <si>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</si>
  <si>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</si>
  <si>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</si>
  <si>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</si>
  <si>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</si>
  <si>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</si>
  <si>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</si>
  <si>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</si>
  <si>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</si>
  <si>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</si>
  <si>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</si>
  <si>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</si>
  <si>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</si>
  <si>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</si>
  <si>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</si>
  <si>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</si>
  <si>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</si>
  <si>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</si>
  <si>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</si>
  <si>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</si>
  <si>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</si>
  <si>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</si>
  <si>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</si>
  <si>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</si>
  <si>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</si>
  <si>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</si>
  <si>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</si>
  <si>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</si>
  <si>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</si>
  <si>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</si>
  <si>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</si>
  <si>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</si>
  <si>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</si>
  <si>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</si>
  <si>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</si>
  <si>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</si>
  <si>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</si>
  <si>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</si>
  <si>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</si>
  <si>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</si>
  <si>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</si>
  <si>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</si>
  <si>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</si>
  <si>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</si>
  <si>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</si>
  <si>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</si>
  <si>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</si>
  <si>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</si>
  <si>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</si>
  <si>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</si>
  <si>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</si>
  <si>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</si>
  <si>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</si>
  <si>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</si>
  <si>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</si>
  <si>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</si>
  <si>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</si>
  <si>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</si>
  <si>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</si>
  <si>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</si>
  <si>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</si>
  <si>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</si>
  <si>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</si>
  <si>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</si>
  <si>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</si>
  <si>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</si>
  <si>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</si>
  <si>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</si>
  <si>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</si>
  <si>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</si>
  <si>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</si>
  <si>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</si>
  <si>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</si>
  <si>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</si>
  <si>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</si>
  <si>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</si>
  <si>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</si>
  <si>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</si>
  <si>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</si>
  <si>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</si>
  <si>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</si>
  <si>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</si>
  <si>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</si>
  <si>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</si>
  <si>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</si>
  <si>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</si>
  <si>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</si>
  <si>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</si>
  <si>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</si>
  <si>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</si>
  <si>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</si>
  <si>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</si>
  <si>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</si>
  <si>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</si>
  <si>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</si>
  <si>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</si>
  <si>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</si>
  <si>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</si>
  <si>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</si>
  <si>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</si>
  <si>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</si>
  <si>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</si>
  <si>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</si>
  <si>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</si>
  <si>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</si>
  <si>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</si>
  <si>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</si>
  <si>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</si>
  <si>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</si>
  <si>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</si>
  <si>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</si>
  <si>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</si>
  <si>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</si>
  <si>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</si>
  <si>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</si>
  <si>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</si>
  <si>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</si>
  <si>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</si>
  <si>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</si>
  <si>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</si>
  <si>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</si>
  <si>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</si>
  <si>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</si>
  <si>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</si>
  <si>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</si>
  <si>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</si>
  <si>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</si>
  <si>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</si>
  <si>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</si>
  <si>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</si>
  <si>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</si>
  <si>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</si>
  <si>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</si>
  <si>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</si>
  <si>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</si>
  <si>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</si>
  <si>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</si>
  <si>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</si>
  <si>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</si>
  <si>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</si>
  <si>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</si>
  <si>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</si>
  <si>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</si>
  <si>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</si>
  <si>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</si>
  <si>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</si>
  <si>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</si>
  <si>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</si>
  <si>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</si>
  <si>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</si>
  <si>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</si>
  <si>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</si>
  <si>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</si>
  <si>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</si>
  <si>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</si>
  <si>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</si>
  <si>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</si>
  <si>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</si>
  <si>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</si>
  <si>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</si>
  <si>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</si>
  <si>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</si>
  <si>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</si>
  <si>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</si>
  <si>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</si>
  <si>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</si>
  <si>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</si>
  <si>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</si>
  <si>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</si>
  <si>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</si>
  <si>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</si>
  <si>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</si>
  <si>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</si>
  <si>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</si>
  <si>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</si>
  <si>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</si>
  <si>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</si>
  <si>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</si>
  <si>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</si>
  <si>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</si>
  <si>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</si>
  <si>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</si>
  <si>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</si>
  <si>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</si>
  <si>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</si>
  <si>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</si>
  <si>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</si>
  <si>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</si>
  <si>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</si>
  <si>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</si>
  <si>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</si>
  <si>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</si>
  <si>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</si>
  <si>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</si>
  <si>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</si>
  <si>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</si>
  <si>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</si>
  <si>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</si>
  <si>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</si>
  <si>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</si>
  <si>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</si>
  <si>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</si>
  <si>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</si>
  <si>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</si>
  <si>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</si>
  <si>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</si>
  <si>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</si>
  <si>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</si>
  <si>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</si>
  <si>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</si>
  <si>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</si>
  <si>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</si>
  <si>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</si>
  <si>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</si>
  <si>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</si>
  <si>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</si>
  <si>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</si>
  <si>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</si>
  <si>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</si>
  <si>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</si>
  <si>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</si>
  <si>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</si>
  <si>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</si>
  <si>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</si>
  <si>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</si>
  <si>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</si>
  <si>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</si>
  <si>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</si>
  <si>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</si>
  <si>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</si>
  <si>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</si>
  <si>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</si>
  <si>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</si>
  <si>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</si>
  <si>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</si>
  <si>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</si>
  <si>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</si>
  <si>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</si>
  <si>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</si>
  <si>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</si>
  <si>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</si>
  <si>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</si>
  <si>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</si>
  <si>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</si>
  <si>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</si>
  <si>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</si>
  <si>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</si>
  <si>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</si>
  <si>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</si>
  <si>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</si>
  <si>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</si>
  <si>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</si>
  <si>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</si>
  <si>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</si>
  <si>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</si>
  <si>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</si>
  <si>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</si>
  <si>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</si>
  <si>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</si>
  <si>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</si>
  <si>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</si>
  <si>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</si>
  <si>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</si>
  <si>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</si>
  <si>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</si>
  <si>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</si>
  <si>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</si>
  <si>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</si>
  <si>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</si>
  <si>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</si>
  <si>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</si>
  <si>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</si>
  <si>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</si>
  <si>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</si>
  <si>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</si>
  <si>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</si>
  <si>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</si>
  <si>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</si>
  <si>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</si>
  <si>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</si>
  <si>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</si>
  <si>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</si>
  <si>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</si>
  <si>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</si>
  <si>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</si>
  <si>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</si>
  <si>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</si>
  <si>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</si>
  <si>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</si>
  <si>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</si>
  <si>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</si>
  <si>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</si>
  <si>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</si>
  <si>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</si>
  <si>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</si>
  <si>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</si>
  <si>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</si>
  <si>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</si>
  <si>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</si>
  <si>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</si>
  <si>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</si>
  <si>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</si>
  <si>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</si>
  <si>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</si>
  <si>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</si>
  <si>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</si>
  <si>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</si>
  <si>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</si>
  <si>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</si>
  <si>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</si>
  <si>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</si>
  <si>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</si>
  <si>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</si>
  <si>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</si>
  <si>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</si>
  <si>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</si>
  <si>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</si>
  <si>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</si>
  <si>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</si>
  <si>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</si>
  <si>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</si>
  <si>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</si>
  <si>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</si>
  <si>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</si>
  <si>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</si>
  <si>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</si>
  <si>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</si>
  <si>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</si>
  <si>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</si>
  <si>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</si>
  <si>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</si>
  <si>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</si>
  <si>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</si>
  <si>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</si>
  <si>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</si>
  <si>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</si>
  <si>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</si>
  <si>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</si>
  <si>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</si>
  <si>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</si>
  <si>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</si>
  <si>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</si>
  <si>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</si>
  <si>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</si>
  <si>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</si>
  <si>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</si>
  <si>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</si>
  <si>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</si>
  <si>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</si>
  <si>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</si>
  <si>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</si>
  <si>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</si>
  <si>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</si>
  <si>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</si>
  <si>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</si>
  <si>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</si>
  <si>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</si>
  <si>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</si>
  <si>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</si>
  <si>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</si>
  <si>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</si>
  <si>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</si>
  <si>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</si>
  <si>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</si>
  <si>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</si>
  <si>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</si>
  <si>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</si>
  <si>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</si>
  <si>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</si>
  <si>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</si>
  <si>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</si>
  <si>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</si>
  <si>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</si>
  <si>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</si>
  <si>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</si>
  <si>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</si>
  <si>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</si>
  <si>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</si>
  <si>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</si>
  <si>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</si>
  <si>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</si>
  <si>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</si>
  <si>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</si>
  <si>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</si>
  <si>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</si>
  <si>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</si>
  <si>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</si>
  <si>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</si>
  <si>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</si>
  <si>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</si>
  <si>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</si>
  <si>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</si>
  <si>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</si>
  <si>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</si>
  <si>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</si>
  <si>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</si>
  <si>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</si>
  <si>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</si>
  <si>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</si>
  <si>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</si>
  <si>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</si>
  <si>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</si>
  <si>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</si>
  <si>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</si>
  <si>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</si>
  <si>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</si>
  <si>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</si>
  <si>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</si>
  <si>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</si>
  <si>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</si>
  <si>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</si>
  <si>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</si>
  <si>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</si>
  <si>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</si>
  <si>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</si>
  <si>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</si>
  <si>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</si>
  <si>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</si>
  <si>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</si>
  <si>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</si>
  <si>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</si>
  <si>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</si>
  <si>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</si>
  <si>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</si>
  <si>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</si>
  <si>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</si>
  <si>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</si>
  <si>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</si>
  <si>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</si>
  <si>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</si>
  <si>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</si>
  <si>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</si>
  <si>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</si>
  <si>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</si>
  <si>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</si>
  <si>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</si>
  <si>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</si>
  <si>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</si>
  <si>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</si>
  <si>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</si>
  <si>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</si>
  <si>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</si>
  <si>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</si>
  <si>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</si>
  <si>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</si>
  <si>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</si>
  <si>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</si>
  <si>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</si>
  <si>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</si>
  <si>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</si>
  <si>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</si>
  <si>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</si>
  <si>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</si>
  <si>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</si>
  <si>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</si>
  <si>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</si>
  <si>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</si>
  <si>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</si>
  <si>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</si>
  <si>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</si>
  <si>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</si>
  <si>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</si>
  <si>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</si>
  <si>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</si>
  <si>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</si>
  <si>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</si>
  <si>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</si>
  <si>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</si>
  <si>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</si>
  <si>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</si>
  <si>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</si>
  <si>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</si>
  <si>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</si>
  <si>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</si>
  <si>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</si>
  <si>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</si>
  <si>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</si>
  <si>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</si>
  <si>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</si>
  <si>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</si>
  <si>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</si>
  <si>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</si>
  <si>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</si>
  <si>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</si>
  <si>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</si>
  <si>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</si>
  <si>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</si>
  <si>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</si>
  <si>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</si>
  <si>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</si>
  <si>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</si>
  <si>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</si>
  <si>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</si>
  <si>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</si>
  <si>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</si>
  <si>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</si>
  <si>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</si>
  <si>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</si>
  <si>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</si>
  <si>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</si>
  <si>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</si>
  <si>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</si>
  <si>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</si>
  <si>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</si>
  <si>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</si>
  <si>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</si>
  <si>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</si>
  <si>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</si>
  <si>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</si>
  <si>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</si>
  <si>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</si>
  <si>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</si>
  <si>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</si>
  <si>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</si>
  <si>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</si>
  <si>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</si>
  <si>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</si>
  <si>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</si>
  <si>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</si>
  <si>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</si>
  <si>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</si>
  <si>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</si>
  <si>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</si>
  <si>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</si>
  <si>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</si>
  <si>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</si>
  <si>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</si>
  <si>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</si>
  <si>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</si>
  <si>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</si>
  <si>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</si>
  <si>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</si>
  <si>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</si>
  <si>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</si>
  <si>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</si>
  <si>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</si>
  <si>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</si>
  <si>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</si>
  <si>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</si>
  <si>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</si>
  <si>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</si>
  <si>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</si>
  <si>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</si>
  <si>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</si>
  <si>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</si>
  <si>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</si>
  <si>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</si>
  <si>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</si>
  <si>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</si>
  <si>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</si>
  <si>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</si>
  <si>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</si>
  <si>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</si>
  <si>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</si>
  <si>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</si>
  <si>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</si>
  <si>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</si>
  <si>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</si>
  <si>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</si>
  <si>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</si>
  <si>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</si>
  <si>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</si>
  <si>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</si>
  <si>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</si>
  <si>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</si>
  <si>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</si>
  <si>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</si>
  <si>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</si>
  <si>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</si>
  <si>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</si>
  <si>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</si>
  <si>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</si>
  <si>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</si>
  <si>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</si>
  <si>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</si>
  <si>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</si>
  <si>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</si>
  <si>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</si>
  <si>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</si>
  <si>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</si>
  <si>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</si>
  <si>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</si>
  <si>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</si>
  <si>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</si>
  <si>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</si>
  <si>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</si>
  <si>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</si>
  <si>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</si>
  <si>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</si>
  <si>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</si>
  <si>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</si>
  <si>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</si>
  <si>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</si>
  <si>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</si>
  <si>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</si>
  <si>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</si>
  <si>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</si>
  <si>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</si>
  <si>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</si>
  <si>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</si>
  <si>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</si>
  <si>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</si>
  <si>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</si>
  <si>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</si>
  <si>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</si>
  <si>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</si>
  <si>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</si>
  <si>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</si>
  <si>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</si>
  <si>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</si>
  <si>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</si>
  <si>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</si>
  <si>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</si>
  <si>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</si>
  <si>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</si>
  <si>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</si>
  <si>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</si>
  <si>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</si>
  <si>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</si>
  <si>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</si>
  <si>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</si>
  <si>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</si>
  <si>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</si>
  <si>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</si>
  <si>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</si>
  <si>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</si>
  <si>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</si>
  <si>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</si>
  <si>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</si>
  <si>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</si>
  <si>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</si>
  <si>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</si>
  <si>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</si>
  <si>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</si>
  <si>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</si>
  <si>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</si>
  <si>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</si>
  <si>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</si>
  <si>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</si>
  <si>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</si>
  <si>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</si>
  <si>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</si>
  <si>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</si>
  <si>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</si>
  <si>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</si>
  <si>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</si>
  <si>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</si>
  <si>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</si>
  <si>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</si>
  <si>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</si>
  <si>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</si>
  <si>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</si>
  <si>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</si>
  <si>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</si>
  <si>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</si>
  <si>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</si>
  <si>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</si>
  <si>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</si>
  <si>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</si>
  <si>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</si>
  <si>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</si>
  <si>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</si>
  <si>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</si>
  <si>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</si>
  <si>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</si>
  <si>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</si>
  <si>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</si>
  <si>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</si>
  <si>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</si>
  <si>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</si>
  <si>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</si>
  <si>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</si>
  <si>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</si>
  <si>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</si>
  <si>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</si>
  <si>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</si>
  <si>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</si>
  <si>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</si>
  <si>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</si>
  <si>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</si>
  <si>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</si>
  <si>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</si>
  <si>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</si>
  <si>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</si>
  <si>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</si>
  <si>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</si>
  <si>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</si>
  <si>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</si>
  <si>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</si>
  <si>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</si>
  <si>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</si>
  <si>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</si>
  <si>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</si>
  <si>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</si>
  <si>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</si>
  <si>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</si>
  <si>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</si>
  <si>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</si>
  <si>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</si>
  <si>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</si>
  <si>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</si>
  <si>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</si>
  <si>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</si>
  <si>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</si>
  <si>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</si>
  <si>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</si>
  <si>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</si>
  <si>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</si>
  <si>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</si>
  <si>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</si>
  <si>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</si>
  <si>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</si>
  <si>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</si>
  <si>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</si>
  <si>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</si>
  <si>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</si>
  <si>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</si>
  <si>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</si>
  <si>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</si>
  <si>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</si>
  <si>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</si>
  <si>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</si>
  <si>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</si>
  <si>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</si>
  <si>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</si>
  <si>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</si>
  <si>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</si>
  <si>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</si>
  <si>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</si>
  <si>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</si>
  <si>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</si>
  <si>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</si>
  <si>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</si>
  <si>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</si>
  <si>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</si>
  <si>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</si>
  <si>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</si>
  <si>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</si>
  <si>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</si>
  <si>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</si>
  <si>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</si>
  <si>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</si>
  <si>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</si>
  <si>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</si>
  <si>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</si>
  <si>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</si>
  <si>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</si>
  <si>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</si>
  <si>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</si>
  <si>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</si>
  <si>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</si>
  <si>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</si>
  <si>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</si>
  <si>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</si>
  <si>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</si>
  <si>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</si>
  <si>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</si>
  <si>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</si>
  <si>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</si>
  <si>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</si>
  <si>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</si>
  <si>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</si>
  <si>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</si>
  <si>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</si>
  <si>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</si>
  <si>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</si>
  <si>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</si>
  <si>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</si>
  <si>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</si>
  <si>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</si>
  <si>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</si>
  <si>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</si>
  <si>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</si>
  <si>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</si>
  <si>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</si>
  <si>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</si>
  <si>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</si>
  <si>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</si>
  <si>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</si>
  <si>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</si>
  <si>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</si>
  <si>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</si>
  <si>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</si>
  <si>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</si>
  <si>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</si>
  <si>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</si>
  <si>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</si>
  <si>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</si>
  <si>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</si>
  <si>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</si>
  <si>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</si>
  <si>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</si>
  <si>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</si>
  <si>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</si>
  <si>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</si>
  <si>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</si>
  <si>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</si>
  <si>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</si>
  <si>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</si>
  <si>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</si>
  <si>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</si>
  <si>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</si>
  <si>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</si>
  <si>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</si>
  <si>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</si>
  <si>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</si>
  <si>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</si>
  <si>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</si>
  <si>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</si>
  <si>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</si>
  <si>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</si>
  <si>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</si>
  <si>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</si>
  <si>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</si>
  <si>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</si>
  <si>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</si>
  <si>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</si>
  <si>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</si>
  <si>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</si>
  <si>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</si>
  <si>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</si>
  <si>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</si>
  <si>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</si>
  <si>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</si>
  <si>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</si>
  <si>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</si>
  <si>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</si>
  <si>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</si>
  <si>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</si>
  <si>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</si>
  <si>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</si>
  <si>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</si>
  <si>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</si>
  <si>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</si>
  <si>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</si>
  <si>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</si>
  <si>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</si>
  <si>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</si>
  <si>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</si>
  <si>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</si>
  <si>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</si>
  <si>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</si>
  <si>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</si>
  <si>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</si>
  <si>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</si>
  <si>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</si>
  <si>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</si>
  <si>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</si>
  <si>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</si>
  <si>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</si>
  <si>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</si>
  <si>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</si>
  <si>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</si>
  <si>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</si>
  <si>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</si>
  <si>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</si>
  <si>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</si>
  <si>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</si>
  <si>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</si>
  <si>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</si>
  <si>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</si>
  <si>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</si>
  <si>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</si>
  <si>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</si>
  <si>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</si>
  <si>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</si>
  <si>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</si>
  <si>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</si>
  <si>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</si>
  <si>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</si>
  <si>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</si>
  <si>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</si>
  <si>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</si>
  <si>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</si>
  <si>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</si>
  <si>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</si>
  <si>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</si>
  <si>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</si>
  <si>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</si>
  <si>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</si>
  <si>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</si>
  <si>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</si>
  <si>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</si>
  <si>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</si>
  <si>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</si>
  <si>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</si>
  <si>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</si>
  <si>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</si>
  <si>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</si>
  <si>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</si>
  <si>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</si>
  <si>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</si>
  <si>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</si>
  <si>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</si>
  <si>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</si>
  <si>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</si>
  <si>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</si>
  <si>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</si>
  <si>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</si>
  <si>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</si>
  <si>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</si>
  <si>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</si>
  <si>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</si>
  <si>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</si>
  <si>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</si>
  <si>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</si>
  <si>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</si>
  <si>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</si>
  <si>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</si>
  <si>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</si>
  <si>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</si>
  <si>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</si>
  <si>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</si>
  <si>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</si>
  <si>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</si>
  <si>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</si>
  <si>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</si>
  <si>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</si>
  <si>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</si>
  <si>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</si>
  <si>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</si>
  <si>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</si>
  <si>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</si>
  <si>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</si>
  <si>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</si>
  <si>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</si>
  <si>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</si>
  <si>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</si>
  <si>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</si>
  <si>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</si>
  <si>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</si>
  <si>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</si>
  <si>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</si>
  <si>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</si>
  <si>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</si>
  <si>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</si>
  <si>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</si>
  <si>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</si>
  <si>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</si>
  <si>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</si>
  <si>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</si>
  <si>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</si>
  <si>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</si>
  <si>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</si>
  <si>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</si>
  <si>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</si>
  <si>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</si>
  <si>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</si>
  <si>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</si>
  <si>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</si>
  <si>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</si>
  <si>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</si>
  <si>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</si>
  <si>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</si>
  <si>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</si>
  <si>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</si>
  <si>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</si>
  <si>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</si>
  <si>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</si>
  <si>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</si>
  <si>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</si>
  <si>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</si>
  <si>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</si>
  <si>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</si>
  <si>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</si>
  <si>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</si>
  <si>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</si>
  <si>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</si>
  <si>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</si>
  <si>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</si>
  <si>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</si>
  <si>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</si>
  <si>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</si>
  <si>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</si>
  <si>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</si>
  <si>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</si>
  <si>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</si>
  <si>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</si>
  <si>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</si>
  <si>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</si>
  <si>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</si>
  <si>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</si>
  <si>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</si>
  <si>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</si>
  <si>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</si>
  <si>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</si>
  <si>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</si>
  <si>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</si>
  <si>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</si>
  <si>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</si>
  <si>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</si>
  <si>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</si>
  <si>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</si>
  <si>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</si>
  <si>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</si>
  <si>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</si>
  <si>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</si>
  <si>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</si>
  <si>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</si>
  <si>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</si>
  <si>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</si>
  <si>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</si>
  <si>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</si>
  <si>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</si>
  <si>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</si>
  <si>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</si>
  <si>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</si>
  <si>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</si>
  <si>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</si>
  <si>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</si>
  <si>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</si>
  <si>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</si>
  <si>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</si>
  <si>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</si>
  <si>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</si>
  <si>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</si>
  <si>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</si>
  <si>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</si>
  <si>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</si>
  <si>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</si>
  <si>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</si>
  <si>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</si>
  <si>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</si>
  <si>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</si>
  <si>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</si>
  <si>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</si>
  <si>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</si>
  <si>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</si>
  <si>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</si>
  <si>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</si>
  <si>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</si>
  <si>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</si>
  <si>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</si>
  <si>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</si>
  <si>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</si>
  <si>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</si>
  <si>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</si>
  <si>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</si>
  <si>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</si>
  <si>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</si>
  <si>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</si>
  <si>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</si>
  <si>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</si>
  <si>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</si>
  <si>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</si>
  <si>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</si>
  <si>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</si>
  <si>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</si>
  <si>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</si>
  <si>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</si>
  <si>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</si>
  <si>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</si>
  <si>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</si>
  <si>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</si>
  <si>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</si>
  <si>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</si>
  <si>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</si>
  <si>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</si>
  <si>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</si>
  <si>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</si>
  <si>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</si>
  <si>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</si>
  <si>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</si>
  <si>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</si>
  <si>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</si>
  <si>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</si>
  <si>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</si>
  <si>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</si>
  <si>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</si>
  <si>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</si>
  <si>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</si>
  <si>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</si>
  <si>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</si>
  <si>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</si>
  <si>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</si>
  <si>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</si>
  <si>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</si>
  <si>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</si>
  <si>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</si>
  <si>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</si>
  <si>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</si>
  <si>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</si>
  <si>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</si>
  <si>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</si>
  <si>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</si>
  <si>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</si>
  <si>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</si>
  <si>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</si>
  <si>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</si>
  <si>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</si>
  <si>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</si>
  <si>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</si>
  <si>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</si>
  <si>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</si>
  <si>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</si>
  <si>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</si>
  <si>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</si>
  <si>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</si>
  <si>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</si>
  <si>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</si>
  <si>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</si>
  <si>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</si>
  <si>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</si>
  <si>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</si>
  <si>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</si>
  <si>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</si>
  <si>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</si>
  <si>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</si>
  <si>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</si>
  <si>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</si>
  <si>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</si>
  <si>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</si>
  <si>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</si>
  <si>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</si>
  <si>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</si>
  <si>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</si>
  <si>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</si>
  <si>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</si>
  <si>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</si>
  <si>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</si>
  <si>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</si>
  <si>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</si>
  <si>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</si>
  <si>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</si>
  <si>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</si>
  <si>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</si>
  <si>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</si>
  <si>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</si>
  <si>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</si>
  <si>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</si>
  <si>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</si>
  <si>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</si>
  <si>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</si>
  <si>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</si>
  <si>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</si>
  <si>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</si>
  <si>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</si>
  <si>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</si>
  <si>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</si>
  <si>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</si>
  <si>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</si>
  <si>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</si>
  <si>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</si>
  <si>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</si>
  <si>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</si>
  <si>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</si>
  <si>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</si>
  <si>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</si>
  <si>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</si>
  <si>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</si>
  <si>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</si>
  <si>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</si>
  <si>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</si>
  <si>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</si>
  <si>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</si>
  <si>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</si>
  <si>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</si>
  <si>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</si>
  <si>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</si>
  <si>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</si>
  <si>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</si>
  <si>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</si>
  <si>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</si>
  <si>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</si>
  <si>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</si>
  <si>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</si>
  <si>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</si>
  <si>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</si>
  <si>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</si>
  <si>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</si>
  <si>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</si>
  <si>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</si>
  <si>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</si>
  <si>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</si>
  <si>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</si>
  <si>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</si>
  <si>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</si>
  <si>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</si>
  <si>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</si>
  <si>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</si>
  <si>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</si>
  <si>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</si>
  <si>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</si>
  <si>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</si>
  <si>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</si>
  <si>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</si>
  <si>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</si>
  <si>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</si>
  <si>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</si>
  <si>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</si>
  <si>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</si>
  <si>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</si>
  <si>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</si>
  <si>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</si>
  <si>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</si>
  <si>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</si>
  <si>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</si>
  <si>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</si>
  <si>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</si>
  <si>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</si>
  <si>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</si>
  <si>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</si>
  <si>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</si>
  <si>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</si>
  <si>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</si>
  <si>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</si>
  <si>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</si>
  <si>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</si>
  <si>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</si>
  <si>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</si>
  <si>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</si>
  <si>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</si>
  <si>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</si>
  <si>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</si>
  <si>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</si>
  <si>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</si>
  <si>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</si>
  <si>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</si>
  <si>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</si>
  <si>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</si>
  <si>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</si>
  <si>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</si>
  <si>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</si>
  <si>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</si>
  <si>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</si>
  <si>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</si>
  <si>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</si>
  <si>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</si>
  <si>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</si>
  <si>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</si>
  <si>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</si>
  <si>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</si>
  <si>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</si>
  <si>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</si>
  <si>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</si>
  <si>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</si>
  <si>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</si>
  <si>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</si>
  <si>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</si>
  <si>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</si>
  <si>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</si>
  <si>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</si>
  <si>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</si>
  <si>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</si>
  <si>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</si>
  <si>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</si>
  <si>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</si>
  <si>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</si>
  <si>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</si>
  <si>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</si>
  <si>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</si>
  <si>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</si>
  <si>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</si>
  <si>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</si>
  <si>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</si>
  <si>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</si>
  <si>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</si>
  <si>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</si>
  <si>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</si>
  <si>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</si>
  <si>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</si>
  <si>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</si>
  <si>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</si>
  <si>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</si>
  <si>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</si>
  <si>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</si>
  <si>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</si>
  <si>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</si>
  <si>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</si>
  <si>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</si>
  <si>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</si>
  <si>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</si>
  <si>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</si>
  <si>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</si>
  <si>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</si>
  <si>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</si>
  <si>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</si>
  <si>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</si>
  <si>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</si>
  <si>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</si>
  <si>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</si>
  <si>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</si>
  <si>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</si>
  <si>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</si>
  <si>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</si>
  <si>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</si>
  <si>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</si>
  <si>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</si>
  <si>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</si>
  <si>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</si>
  <si>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</si>
  <si>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</si>
  <si>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</si>
  <si>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</si>
  <si>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</si>
  <si>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</si>
  <si>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</si>
  <si>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</si>
  <si>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</si>
  <si>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</si>
  <si>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</si>
  <si>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</si>
  <si>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</si>
  <si>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</si>
  <si>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</si>
  <si>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</si>
  <si>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</si>
  <si>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</si>
  <si>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</si>
  <si>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</si>
  <si>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</si>
  <si>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</si>
  <si>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</si>
  <si>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</si>
  <si>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</si>
  <si>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</si>
  <si>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</si>
  <si>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</si>
  <si>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</si>
  <si>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</si>
  <si>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</si>
  <si>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</si>
  <si>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</si>
  <si>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</si>
  <si>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</si>
  <si>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</si>
  <si>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</si>
  <si>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</si>
  <si>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</si>
  <si>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</si>
  <si>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</si>
  <si>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</si>
  <si>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</si>
  <si>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</si>
  <si>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</si>
  <si>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</si>
  <si>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</si>
  <si>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</si>
  <si>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</si>
  <si>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</si>
  <si>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</si>
  <si>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</si>
  <si>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</si>
  <si>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</si>
  <si>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</si>
  <si>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</si>
  <si>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</si>
  <si>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</si>
  <si>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</si>
  <si>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</si>
  <si>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</si>
  <si>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</si>
  <si>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</si>
  <si>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</si>
  <si>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</si>
  <si>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</si>
  <si>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</si>
  <si>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</si>
  <si>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</si>
  <si>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</si>
  <si>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</si>
  <si>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</si>
  <si>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</si>
  <si>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</si>
  <si>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</si>
  <si>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</si>
  <si>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</si>
  <si>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</si>
  <si>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</si>
  <si>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</si>
  <si>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</si>
  <si>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</si>
  <si>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</si>
  <si>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</si>
  <si>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</si>
  <si>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</si>
  <si>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</si>
  <si>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</si>
  <si>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</si>
  <si>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</si>
  <si>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</si>
  <si>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</si>
  <si>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</si>
  <si>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</si>
  <si>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</si>
  <si>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</si>
  <si>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</si>
  <si>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</si>
  <si>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</si>
  <si>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</si>
  <si>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</si>
  <si>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</si>
  <si>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</si>
  <si>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</si>
  <si>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</si>
  <si>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</si>
  <si>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</si>
  <si>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</si>
  <si>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</si>
  <si>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</si>
  <si>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</si>
  <si>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</si>
  <si>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</si>
  <si>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</si>
  <si>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</si>
  <si>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</si>
  <si>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</si>
  <si>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</si>
  <si>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</si>
  <si>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</si>
  <si>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</si>
  <si>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</si>
  <si>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</si>
  <si>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</si>
  <si>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</si>
  <si>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</si>
  <si>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</si>
  <si>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</si>
  <si>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</si>
  <si>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</si>
  <si>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</si>
  <si>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</si>
  <si>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</si>
  <si>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</si>
  <si>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</si>
  <si>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</si>
  <si>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</si>
  <si>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</si>
  <si>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</si>
  <si>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</si>
  <si>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</si>
  <si>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</si>
  <si>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</si>
  <si>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</si>
  <si>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</si>
  <si>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</si>
  <si>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</si>
  <si>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</si>
  <si>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</si>
  <si>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</si>
  <si>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</si>
  <si>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</si>
  <si>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</si>
  <si>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</si>
  <si>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</si>
  <si>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</si>
  <si>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</si>
  <si>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</si>
  <si>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</si>
  <si>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</si>
  <si>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</si>
  <si>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</si>
  <si>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</si>
  <si>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</si>
  <si>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</si>
  <si>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</si>
  <si>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</si>
  <si>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</si>
  <si>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</si>
  <si>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</si>
  <si>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</si>
  <si>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</si>
  <si>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</si>
  <si>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</si>
  <si>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</si>
  <si>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</si>
  <si>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</si>
  <si>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</si>
  <si>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</si>
  <si>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</si>
  <si>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</si>
  <si>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</si>
  <si>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</si>
  <si>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</si>
  <si>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</si>
  <si>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</si>
  <si>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</si>
  <si>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</si>
  <si>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</si>
  <si>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</si>
  <si>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</si>
  <si>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</si>
  <si>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</si>
  <si>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</si>
  <si>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</si>
  <si>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</si>
  <si>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</si>
  <si>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</si>
  <si>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</si>
  <si>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</si>
  <si>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</si>
  <si>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</si>
  <si>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</si>
  <si>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</si>
  <si>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</si>
  <si>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</si>
  <si>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</si>
  <si>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</si>
  <si>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</si>
  <si>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</si>
  <si>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</si>
  <si>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</si>
  <si>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</si>
  <si>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</si>
  <si>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</si>
  <si>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</si>
  <si>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</si>
  <si>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</si>
  <si>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</si>
  <si>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</si>
  <si>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</si>
  <si>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</si>
  <si>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</si>
  <si>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</si>
  <si>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</si>
  <si>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</si>
  <si>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</si>
  <si>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</si>
  <si>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</si>
  <si>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</si>
  <si>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</si>
  <si>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</si>
  <si>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</si>
  <si>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</si>
  <si>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</si>
  <si>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</si>
  <si>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</si>
  <si>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</si>
  <si>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</si>
  <si>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</si>
  <si>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</si>
  <si>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</si>
  <si>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</si>
  <si>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</si>
  <si>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</si>
  <si>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</si>
  <si>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</si>
  <si>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</si>
  <si>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</si>
  <si>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</si>
  <si>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</si>
  <si>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</si>
  <si>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</si>
  <si>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</si>
  <si>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</si>
  <si>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</si>
  <si>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</si>
  <si>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</si>
  <si>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</si>
  <si>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</si>
  <si>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</si>
  <si>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</si>
  <si>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</si>
  <si>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</si>
  <si>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</si>
  <si>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</si>
  <si>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</si>
  <si>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</si>
  <si>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</si>
  <si>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</si>
  <si>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</si>
  <si>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</si>
  <si>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</si>
  <si>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</si>
  <si>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</si>
  <si>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</si>
  <si>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</si>
  <si>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</si>
  <si>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</si>
  <si>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</si>
  <si>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</si>
  <si>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</si>
  <si>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</si>
  <si>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</si>
  <si>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</si>
  <si>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</si>
  <si>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</si>
  <si>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</si>
  <si>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</si>
  <si>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</si>
  <si>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</si>
  <si>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</si>
  <si>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</si>
  <si>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</si>
  <si>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</si>
  <si>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</si>
  <si>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</si>
  <si>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</si>
  <si>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</si>
  <si>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</si>
  <si>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</si>
  <si>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</si>
  <si>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</si>
  <si>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</si>
  <si>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</si>
  <si>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</si>
  <si>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</si>
  <si>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</si>
  <si>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</si>
  <si>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</si>
  <si>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</si>
  <si>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</si>
  <si>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</si>
  <si>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</si>
  <si>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</si>
  <si>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</si>
  <si>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</si>
  <si>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</si>
  <si>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</si>
  <si>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</si>
  <si>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</si>
  <si>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</si>
  <si>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</si>
  <si>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</si>
  <si>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</si>
  <si>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</si>
  <si>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</si>
  <si>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</si>
  <si>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</si>
  <si>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</si>
  <si>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</si>
  <si>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</si>
  <si>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</si>
  <si>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</si>
  <si>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</si>
  <si>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</si>
  <si>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</si>
  <si>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</si>
  <si>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</si>
  <si>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</si>
  <si>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</si>
  <si>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</si>
  <si>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</si>
  <si>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</si>
  <si>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</si>
  <si>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</si>
  <si>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</si>
  <si>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</si>
  <si>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</si>
  <si>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</si>
  <si>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</si>
  <si>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</si>
  <si>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</si>
  <si>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</si>
  <si>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</si>
  <si>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</si>
  <si>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</si>
  <si>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</si>
  <si>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</si>
  <si>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</si>
  <si>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</si>
  <si>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</si>
  <si>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</si>
  <si>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</si>
  <si>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</si>
  <si>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</si>
  <si>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</si>
  <si>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</si>
  <si>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</si>
  <si>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</si>
  <si>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</si>
  <si>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</si>
  <si>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</si>
  <si>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</si>
  <si>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</si>
  <si>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</si>
  <si>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</si>
  <si>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</si>
  <si>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</si>
  <si>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</si>
  <si>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</si>
  <si>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</si>
  <si>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</si>
  <si>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</si>
  <si>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</si>
  <si>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</si>
  <si>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</si>
  <si>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</si>
  <si>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</si>
  <si>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</si>
  <si>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</si>
  <si>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</si>
  <si>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</si>
  <si>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</si>
  <si>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</si>
  <si>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</si>
  <si>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</si>
  <si>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</si>
  <si>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</si>
  <si>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</si>
  <si>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</si>
  <si>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</si>
  <si>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</si>
  <si>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</si>
  <si>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</si>
  <si>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</si>
  <si>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</si>
  <si>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</si>
  <si>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</si>
  <si>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</si>
  <si>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</si>
  <si>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</si>
  <si>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</si>
  <si>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</si>
  <si>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</si>
  <si>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</si>
  <si>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</si>
  <si>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</si>
  <si>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</si>
  <si>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</si>
  <si>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</si>
  <si>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</si>
  <si>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</si>
  <si>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</si>
  <si>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</si>
  <si>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</si>
  <si>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</si>
  <si>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</si>
  <si>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</si>
  <si>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</si>
  <si>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</si>
  <si>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</si>
  <si>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</si>
  <si>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</si>
  <si>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</si>
  <si>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</si>
  <si>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</si>
  <si>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</si>
  <si>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</si>
  <si>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</si>
  <si>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</si>
  <si>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</si>
  <si>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</si>
  <si>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</si>
  <si>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</si>
  <si>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</si>
  <si>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</si>
  <si>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</si>
  <si>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</si>
  <si>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</si>
  <si>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</si>
  <si>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</si>
  <si>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</si>
  <si>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</si>
  <si>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</si>
  <si>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</si>
  <si>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</si>
  <si>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</si>
  <si>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</si>
  <si>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</si>
  <si>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</si>
  <si>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</si>
  <si>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</si>
  <si>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</si>
  <si>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</si>
  <si>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</si>
  <si>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</si>
  <si>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</si>
  <si>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</si>
  <si>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</si>
  <si>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</si>
  <si>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</si>
  <si>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</si>
  <si>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</si>
  <si>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</si>
  <si>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</si>
  <si>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</si>
  <si>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</si>
  <si>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</si>
  <si>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</si>
  <si>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</si>
  <si>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</si>
  <si>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</si>
  <si>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</si>
  <si>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</si>
  <si>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</si>
  <si>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</si>
  <si>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</si>
  <si>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</si>
  <si>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</si>
  <si>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</si>
  <si>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</si>
  <si>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</si>
  <si>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</si>
  <si>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</si>
  <si>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</si>
  <si>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</si>
  <si>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</si>
  <si>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</si>
  <si>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</si>
  <si>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</si>
  <si>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</si>
  <si>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</si>
  <si>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</si>
  <si>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</si>
  <si>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</si>
  <si>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</si>
  <si>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</si>
  <si>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</si>
  <si>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</si>
  <si>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</si>
  <si>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</si>
  <si>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</si>
  <si>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</si>
  <si>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</si>
  <si>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</si>
  <si>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</si>
  <si>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</si>
  <si>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</si>
  <si>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</si>
  <si>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</si>
  <si>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</si>
  <si>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</si>
  <si>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</si>
  <si>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</si>
  <si>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</si>
  <si>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</si>
  <si>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</si>
  <si>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</si>
  <si>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</si>
  <si>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</si>
  <si>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</si>
  <si>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</si>
  <si>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</si>
  <si>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</si>
  <si>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</si>
  <si>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</si>
  <si>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</si>
  <si>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</si>
  <si>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</si>
  <si>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</si>
  <si>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</si>
  <si>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</si>
  <si>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</si>
  <si>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</si>
  <si>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</si>
  <si>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</si>
  <si>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</si>
  <si>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</si>
  <si>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</si>
  <si>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</si>
  <si>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</si>
  <si>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</si>
  <si>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</si>
  <si>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</si>
  <si>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</si>
  <si>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</si>
  <si>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</si>
  <si>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</si>
  <si>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</si>
  <si>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</si>
  <si>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</si>
  <si>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</si>
  <si>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</si>
  <si>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</si>
  <si>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</si>
  <si>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</si>
  <si>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</si>
  <si>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</si>
  <si>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</si>
  <si>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</si>
  <si>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</si>
  <si>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</si>
  <si>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</si>
  <si>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</si>
  <si>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</si>
  <si>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</si>
  <si>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</si>
  <si>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</si>
  <si>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</si>
  <si>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</si>
  <si>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</si>
  <si>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</si>
  <si>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</si>
  <si>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</si>
  <si>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</si>
  <si>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</si>
  <si>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</si>
  <si>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</si>
  <si>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</si>
  <si>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</si>
  <si>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</si>
  <si>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</si>
  <si>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</si>
  <si>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</si>
  <si>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</si>
  <si>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</si>
  <si>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</si>
  <si>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</si>
  <si>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</si>
  <si>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</si>
  <si>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</si>
  <si>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</si>
  <si>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</si>
  <si>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</si>
  <si>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</si>
  <si>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</si>
  <si>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</si>
  <si>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</si>
  <si>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</si>
  <si>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</si>
  <si>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</si>
  <si>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</si>
  <si>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</si>
  <si>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</si>
  <si>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</si>
  <si>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</si>
  <si>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</si>
  <si>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</si>
  <si>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</si>
  <si>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</si>
  <si>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</si>
  <si>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</si>
  <si>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</si>
  <si>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</si>
  <si>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</si>
  <si>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</si>
  <si>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</si>
  <si>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</si>
  <si>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</si>
  <si>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</si>
  <si>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</si>
  <si>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</si>
  <si>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</si>
  <si>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</si>
  <si>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</si>
  <si>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</si>
  <si>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</si>
  <si>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</si>
  <si>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</si>
  <si>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</si>
  <si>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</si>
  <si>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</si>
  <si>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</si>
  <si>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</si>
  <si>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</si>
  <si>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</si>
  <si>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</si>
  <si>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</si>
  <si>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</si>
  <si>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</si>
  <si>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</si>
  <si>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</si>
  <si>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</si>
  <si>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</si>
  <si>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</si>
  <si>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</si>
  <si>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</si>
  <si>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</si>
  <si>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</si>
  <si>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</si>
  <si>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</si>
  <si>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</si>
  <si>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</si>
  <si>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</si>
  <si>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</si>
  <si>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</si>
  <si>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</si>
  <si>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</si>
  <si>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</si>
  <si>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</si>
  <si>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</si>
  <si>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</si>
  <si>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</si>
  <si>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</si>
  <si>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</si>
  <si>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</si>
  <si>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</si>
  <si>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</si>
  <si>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</si>
  <si>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</si>
  <si>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</si>
  <si>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</si>
  <si>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</si>
  <si>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</si>
  <si>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</si>
  <si>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</si>
  <si>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</si>
  <si>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</si>
  <si>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</si>
  <si>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</si>
  <si>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</si>
  <si>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</si>
  <si>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</si>
  <si>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</si>
  <si>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</si>
  <si>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</si>
  <si>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</si>
  <si>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</si>
  <si>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</si>
  <si>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</si>
  <si>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</si>
  <si>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</si>
  <si>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</si>
  <si>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</si>
  <si>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</si>
  <si>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</si>
  <si>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</si>
  <si>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</si>
  <si>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</si>
  <si>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</si>
  <si>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</si>
  <si>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</si>
  <si>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</si>
  <si>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</si>
  <si>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</si>
  <si>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</si>
  <si>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</si>
  <si>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</si>
  <si>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</si>
  <si>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</si>
  <si>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</si>
  <si>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</si>
  <si>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</si>
  <si>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</si>
  <si>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</si>
  <si>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</si>
  <si>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</si>
  <si>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</si>
  <si>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</si>
  <si>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</si>
  <si>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</si>
  <si>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</si>
  <si>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</si>
  <si>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</si>
  <si>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</si>
  <si>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</si>
  <si>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</si>
  <si>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</si>
  <si>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</si>
  <si>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</si>
  <si>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</si>
  <si>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</si>
  <si>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</si>
  <si>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</si>
  <si>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</si>
  <si>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</si>
  <si>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</si>
  <si>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</si>
  <si>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</si>
  <si>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</si>
  <si>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</si>
  <si>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</si>
  <si>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</si>
  <si>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</si>
  <si>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</si>
  <si>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</si>
  <si>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</si>
  <si>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</si>
  <si>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</si>
  <si>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</si>
  <si>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</si>
  <si>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</si>
  <si>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</si>
  <si>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</si>
  <si>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</si>
  <si>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</si>
  <si>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</si>
  <si>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</si>
  <si>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</si>
  <si>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</si>
  <si>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</si>
  <si>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</si>
  <si>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</si>
  <si>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</si>
  <si>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</si>
  <si>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</si>
  <si>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</si>
  <si>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</si>
  <si>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</si>
  <si>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</si>
  <si>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</si>
  <si>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</si>
  <si>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</si>
  <si>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</si>
  <si>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</si>
  <si>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</si>
  <si>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</si>
  <si>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</si>
  <si>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</si>
  <si>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</si>
  <si>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</si>
  <si>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</si>
  <si>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</si>
  <si>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</si>
  <si>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</si>
  <si>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</si>
  <si>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</si>
  <si>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</si>
  <si>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</si>
  <si>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</si>
  <si>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</si>
  <si>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</si>
  <si>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</si>
  <si>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</si>
  <si>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</si>
  <si>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</si>
  <si>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</si>
  <si>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</si>
  <si>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</si>
  <si>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</si>
  <si>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</si>
  <si>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</si>
  <si>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</si>
  <si>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</si>
  <si>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</si>
  <si>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</si>
  <si>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</si>
  <si>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</si>
  <si>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</si>
  <si>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</si>
  <si>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</si>
  <si>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</si>
  <si>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</si>
  <si>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</si>
  <si>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</si>
  <si>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</si>
  <si>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</si>
  <si>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</si>
  <si>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</si>
  <si>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</si>
  <si>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</si>
  <si>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</si>
  <si>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</si>
  <si>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</si>
  <si>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</si>
  <si>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</si>
  <si>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</si>
  <si>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</si>
  <si>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</si>
  <si>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</si>
  <si>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</si>
  <si>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</si>
  <si>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</si>
  <si>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</si>
  <si>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</si>
  <si>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</si>
  <si>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</si>
  <si>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</si>
  <si>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</si>
  <si>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</si>
  <si>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</si>
  <si>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</si>
  <si>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</si>
  <si>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</si>
  <si>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</si>
  <si>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</si>
  <si>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</si>
  <si>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</si>
  <si>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</si>
  <si>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</si>
  <si>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</si>
  <si>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</si>
  <si>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</si>
  <si>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</si>
  <si>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</si>
  <si>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</si>
  <si>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</si>
  <si>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</si>
  <si>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</si>
  <si>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</si>
  <si>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</si>
  <si>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</si>
  <si>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</si>
  <si>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</si>
  <si>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</si>
  <si>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</si>
  <si>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</si>
  <si>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</si>
  <si>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</si>
  <si>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</si>
  <si>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</si>
  <si>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</si>
  <si>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</si>
  <si>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</si>
  <si>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</si>
  <si>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</si>
  <si>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</si>
  <si>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</si>
  <si>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</si>
  <si>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</si>
  <si>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</si>
  <si>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</si>
  <si>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</si>
  <si>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</si>
  <si>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</si>
  <si>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</si>
  <si>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</si>
  <si>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</si>
  <si>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</si>
  <si>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</si>
  <si>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</si>
  <si>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</si>
  <si>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</si>
  <si>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</si>
  <si>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</si>
  <si>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</si>
  <si>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</si>
  <si>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</si>
  <si>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</si>
  <si>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</si>
  <si>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</si>
  <si>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</si>
  <si>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</si>
  <si>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</si>
  <si>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</si>
  <si>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</si>
  <si>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</si>
  <si>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</si>
  <si>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</si>
  <si>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</si>
  <si>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</si>
  <si>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</si>
  <si>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</si>
  <si>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</si>
  <si>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</si>
  <si>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</si>
  <si>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</si>
  <si>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</si>
  <si>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</si>
  <si>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</si>
  <si>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</si>
  <si>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</si>
  <si>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</si>
  <si>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</si>
  <si>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</si>
  <si>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</si>
  <si>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</si>
  <si>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</si>
  <si>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</si>
  <si>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</si>
  <si>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</si>
  <si>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</si>
  <si>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</si>
  <si>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</si>
  <si>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</si>
  <si>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</si>
  <si>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</si>
  <si>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</si>
  <si>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</si>
  <si>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</si>
  <si>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</si>
  <si>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</si>
  <si>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</si>
  <si>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</si>
  <si>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</si>
  <si>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</si>
  <si>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</si>
  <si>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</si>
  <si>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</si>
  <si>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</si>
  <si>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</si>
  <si>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</si>
  <si>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</si>
  <si>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</si>
  <si>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</si>
  <si>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</si>
  <si>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</si>
  <si>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</si>
  <si>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</si>
  <si>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</si>
  <si>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</si>
  <si>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</si>
  <si>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</si>
  <si>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</si>
  <si>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</si>
  <si>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</si>
  <si>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</si>
  <si>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</si>
  <si>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</si>
  <si>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</si>
  <si>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</si>
  <si>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</si>
  <si>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</si>
  <si>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</si>
  <si>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</si>
  <si>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</si>
  <si>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</si>
  <si>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</si>
  <si>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</si>
  <si>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</si>
  <si>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</si>
  <si>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</si>
  <si>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</si>
  <si>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</si>
  <si>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</si>
  <si>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</si>
  <si>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</si>
  <si>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</si>
  <si>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</si>
  <si>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</si>
  <si>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</si>
  <si>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</si>
  <si>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</si>
  <si>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</si>
  <si>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</si>
  <si>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</si>
  <si>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</si>
  <si>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</si>
  <si>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</si>
  <si>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</si>
  <si>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</si>
  <si>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</si>
  <si>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</si>
  <si>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</si>
  <si>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</si>
  <si>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</si>
  <si>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</si>
  <si>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</si>
  <si>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</si>
  <si>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</si>
  <si>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</si>
  <si>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</si>
  <si>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</si>
  <si>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</si>
  <si>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</si>
  <si>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</si>
  <si>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</si>
  <si>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</si>
  <si>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</si>
  <si>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</si>
  <si>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</si>
  <si>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</si>
  <si>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</si>
  <si>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</si>
  <si>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</si>
  <si>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</si>
  <si>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</si>
  <si>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</si>
  <si>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</si>
  <si>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</si>
  <si>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</si>
  <si>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</si>
  <si>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</si>
  <si>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</si>
  <si>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</si>
  <si>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</si>
  <si>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</si>
  <si>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</si>
  <si>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</si>
  <si>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</si>
  <si>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</si>
  <si>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</si>
  <si>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</si>
  <si>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</si>
  <si>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</si>
  <si>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</si>
  <si>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</si>
  <si>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</si>
  <si>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</si>
  <si>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</si>
  <si>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</si>
  <si>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</si>
  <si>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</si>
  <si>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</si>
  <si>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</si>
  <si>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</si>
  <si>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</si>
  <si>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</si>
  <si>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</si>
  <si>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</si>
  <si>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</si>
  <si>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</si>
  <si>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</si>
  <si>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</si>
  <si>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</si>
  <si>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</si>
  <si>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</si>
  <si>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</si>
  <si>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</si>
  <si>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</si>
  <si>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</si>
  <si>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</si>
  <si>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</si>
  <si>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</si>
  <si>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</si>
  <si>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</si>
  <si>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</si>
  <si>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</si>
  <si>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</si>
  <si>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</si>
  <si>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</si>
  <si>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</si>
  <si>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</si>
  <si>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</si>
  <si>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</si>
  <si>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</si>
  <si>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</si>
  <si>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</si>
  <si>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</si>
  <si>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</si>
  <si>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</si>
  <si>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</si>
  <si>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</si>
  <si>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</si>
  <si>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</si>
  <si>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</si>
  <si>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</si>
  <si>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</si>
  <si>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</si>
  <si>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</si>
  <si>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</si>
  <si>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</si>
  <si>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</si>
  <si>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</si>
  <si>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</si>
  <si>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</si>
  <si>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</si>
  <si>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</si>
  <si>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</si>
  <si>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</si>
  <si>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</si>
  <si>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</si>
  <si>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</si>
  <si>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</si>
  <si>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</si>
  <si>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</si>
  <si>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</si>
  <si>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</si>
  <si>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</si>
  <si>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</si>
  <si>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</si>
  <si>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</si>
  <si>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</si>
  <si>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</si>
  <si>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</si>
  <si>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</si>
  <si>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</si>
  <si>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</si>
  <si>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</si>
  <si>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</si>
  <si>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</si>
  <si>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</si>
  <si>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</si>
  <si>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</si>
  <si>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</si>
  <si>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</si>
  <si>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</si>
  <si>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</si>
  <si>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</si>
  <si>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</si>
  <si>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</si>
  <si>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</si>
  <si>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</si>
  <si>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</si>
  <si>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</si>
  <si>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</si>
  <si>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</si>
  <si>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</si>
  <si>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</si>
  <si>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</si>
  <si>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</si>
  <si>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</si>
  <si>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</si>
  <si>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</si>
  <si>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</si>
  <si>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</si>
  <si>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</si>
  <si>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</si>
  <si>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</si>
  <si>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</si>
  <si>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</si>
  <si>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</si>
  <si>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</si>
  <si>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</si>
  <si>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</si>
  <si>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</si>
  <si>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</si>
  <si>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</si>
  <si>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</si>
  <si>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</si>
  <si>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</si>
  <si>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</si>
  <si>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</si>
  <si>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</si>
  <si>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</si>
  <si>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</si>
  <si>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</si>
  <si>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</si>
  <si>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</si>
  <si>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</si>
  <si>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</si>
  <si>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</si>
  <si>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</si>
  <si>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</si>
  <si>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</si>
  <si>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</si>
  <si>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</si>
  <si>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</si>
  <si>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</si>
  <si>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</si>
  <si>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</si>
  <si>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</si>
  <si>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</si>
  <si>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</si>
  <si>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</si>
  <si>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</si>
  <si>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</si>
  <si>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</si>
  <si>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</si>
  <si>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</si>
  <si>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</si>
  <si>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</si>
  <si>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</si>
  <si>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</si>
  <si>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</si>
  <si>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</si>
  <si>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</si>
  <si>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</si>
  <si>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</si>
  <si>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</si>
  <si>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</si>
  <si>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</si>
  <si>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</si>
  <si>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</si>
  <si>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</si>
  <si>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</si>
  <si>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</si>
  <si>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</si>
  <si>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</si>
  <si>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</si>
  <si>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</si>
  <si>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</si>
  <si>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</si>
  <si>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</si>
  <si>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</si>
  <si>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</si>
  <si>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</si>
  <si>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</si>
  <si>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</si>
  <si>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</si>
  <si>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</si>
  <si>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</si>
  <si>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</si>
  <si>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</si>
  <si>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</si>
  <si>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</si>
  <si>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</si>
  <si>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</si>
  <si>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</si>
  <si>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</si>
  <si>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</si>
  <si>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</si>
  <si>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</si>
  <si>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</si>
  <si>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</si>
  <si>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</si>
  <si>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</si>
  <si>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</si>
  <si>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</si>
  <si>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</si>
  <si>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</si>
  <si>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</si>
  <si>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</si>
  <si>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</si>
  <si>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</si>
  <si>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</si>
  <si>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</si>
  <si>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</si>
  <si>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</si>
  <si>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</si>
  <si>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</si>
  <si>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</si>
  <si>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</si>
  <si>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</si>
  <si>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</si>
  <si>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</si>
  <si>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</si>
  <si>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</si>
  <si>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</si>
  <si>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</si>
  <si>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</si>
  <si>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</si>
  <si>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</si>
  <si>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</si>
  <si>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</si>
  <si>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</si>
  <si>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</si>
  <si>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</si>
  <si>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</si>
  <si>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</si>
  <si>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</si>
  <si>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</si>
  <si>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</si>
  <si>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</si>
  <si>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</si>
  <si>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</si>
  <si>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</si>
  <si>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</si>
  <si>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</si>
  <si>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</si>
  <si>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</si>
  <si>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</si>
  <si>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</si>
  <si>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</si>
  <si>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</si>
  <si>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</si>
  <si>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</si>
  <si>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</si>
  <si>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</si>
  <si>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</si>
  <si>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</si>
  <si>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</si>
  <si>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</si>
  <si>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</si>
  <si>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</si>
  <si>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</si>
  <si>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</si>
  <si>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</si>
  <si>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</si>
  <si>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</si>
  <si>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</si>
  <si>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</si>
  <si>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</si>
  <si>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</si>
  <si>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</si>
  <si>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</si>
  <si>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</si>
  <si>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</si>
  <si>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</si>
  <si>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</si>
  <si>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</si>
  <si>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</si>
  <si>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</si>
  <si>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</si>
  <si>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</si>
  <si>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</si>
  <si>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</si>
  <si>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</si>
  <si>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</si>
  <si>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</si>
  <si>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</si>
  <si>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</si>
  <si>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</si>
  <si>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</si>
  <si>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</si>
  <si>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</si>
  <si>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</si>
  <si>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</si>
  <si>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</si>
  <si>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</si>
  <si>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</si>
  <si>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</si>
  <si>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</si>
  <si>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</si>
  <si>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</si>
  <si>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</si>
  <si>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</si>
  <si>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</si>
  <si>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</si>
  <si>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</si>
  <si>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</si>
  <si>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</si>
  <si>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</si>
  <si>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</si>
  <si>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</si>
  <si>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</si>
  <si>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</si>
  <si>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</si>
  <si>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</si>
  <si>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</si>
  <si>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</si>
  <si>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</si>
  <si>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</si>
  <si>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</si>
  <si>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</si>
  <si>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</si>
  <si>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</si>
  <si>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</si>
  <si>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</si>
  <si>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</si>
  <si>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</si>
  <si>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</si>
  <si>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</si>
  <si>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</si>
  <si>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</si>
  <si>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</si>
  <si>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</si>
  <si>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</si>
  <si>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</si>
  <si>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</si>
  <si>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</si>
  <si>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</si>
  <si>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</si>
  <si>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</si>
  <si>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</si>
  <si>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</si>
  <si>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</si>
  <si>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</si>
  <si>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</si>
  <si>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</si>
  <si>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</si>
  <si>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</si>
  <si>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</si>
  <si>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</si>
  <si>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</si>
  <si>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</si>
  <si>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</si>
  <si>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</si>
  <si>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</si>
  <si>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</si>
  <si>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</si>
  <si>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</si>
  <si>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</si>
  <si>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</si>
  <si>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</si>
  <si>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</si>
  <si>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</si>
  <si>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</si>
  <si>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</si>
  <si>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</si>
  <si>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</si>
  <si>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</si>
  <si>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</si>
  <si>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</si>
  <si>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</si>
  <si>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</si>
  <si>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</si>
  <si>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</si>
  <si>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</si>
  <si>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</si>
  <si>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</si>
  <si>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</si>
  <si>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</si>
  <si>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</si>
  <si>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</si>
  <si>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</si>
  <si>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</si>
  <si>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</si>
  <si>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</si>
  <si>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</si>
  <si>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</si>
  <si>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</si>
  <si>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</si>
  <si>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</si>
  <si>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</si>
  <si>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</si>
  <si>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</si>
  <si>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</si>
  <si>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</si>
  <si>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</si>
  <si>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</si>
  <si>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</si>
  <si>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</si>
  <si>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</si>
  <si>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</si>
  <si>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</si>
  <si>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</si>
  <si>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</si>
  <si>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</si>
  <si>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</si>
  <si>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</si>
  <si>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</si>
  <si>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</si>
  <si>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</si>
  <si>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</si>
  <si>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</si>
  <si>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</si>
  <si>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</si>
  <si>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</si>
  <si>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</si>
  <si>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</si>
  <si>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</si>
  <si>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</si>
  <si>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</si>
  <si>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</si>
  <si>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</si>
  <si>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</si>
  <si>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</si>
  <si>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</si>
  <si>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</si>
  <si>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</si>
  <si>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</si>
  <si>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</si>
  <si>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</si>
  <si>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</si>
  <si>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</si>
  <si>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</si>
  <si>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</si>
  <si>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</si>
  <si>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</si>
  <si>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</si>
  <si>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</si>
  <si>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</si>
  <si>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</si>
  <si>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</si>
  <si>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</si>
  <si>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</si>
  <si>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</si>
  <si>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</si>
  <si>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</si>
  <si>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</si>
  <si>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</si>
  <si>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</si>
  <si>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</si>
  <si>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</si>
  <si>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</si>
  <si>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</si>
  <si>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</si>
  <si>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</si>
  <si>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</si>
  <si>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</si>
  <si>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</si>
  <si>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</si>
  <si>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</si>
  <si>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</si>
  <si>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</si>
  <si>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</si>
  <si>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</si>
  <si>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</si>
  <si>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</si>
  <si>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</si>
  <si>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</si>
  <si>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</si>
  <si>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</si>
  <si>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</si>
  <si>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</si>
  <si>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</si>
  <si>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</si>
  <si>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</si>
  <si>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</si>
  <si>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</si>
  <si>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</si>
  <si>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</si>
  <si>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</si>
  <si>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</si>
  <si>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</si>
  <si>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</si>
  <si>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</si>
  <si>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</si>
  <si>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</si>
  <si>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</si>
  <si>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</si>
  <si>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</si>
  <si>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</si>
  <si>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</si>
  <si>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</si>
  <si>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</si>
  <si>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</si>
  <si>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</si>
  <si>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</si>
  <si>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</si>
  <si>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</si>
  <si>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</si>
  <si>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</si>
  <si>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</si>
  <si>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</si>
  <si>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</si>
  <si>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</si>
  <si>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</si>
  <si>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</si>
  <si>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</si>
  <si>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</si>
  <si>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</si>
  <si>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</si>
  <si>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</si>
  <si>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</si>
  <si>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</si>
  <si>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</si>
  <si>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</si>
  <si>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</si>
  <si>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</si>
  <si>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</si>
  <si>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</si>
  <si>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</si>
  <si>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</si>
  <si>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</si>
  <si>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</si>
  <si>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</si>
  <si>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</si>
  <si>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</si>
  <si>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</si>
  <si>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</si>
  <si>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</si>
  <si>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</si>
  <si>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</si>
  <si>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</si>
  <si>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</si>
  <si>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</si>
  <si>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</si>
  <si>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</si>
  <si>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</si>
  <si>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</si>
  <si>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</si>
  <si>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</si>
  <si>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</si>
  <si>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</si>
  <si>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</si>
  <si>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</si>
  <si>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</si>
  <si>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</si>
  <si>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</si>
  <si>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</si>
  <si>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</si>
  <si>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</si>
  <si>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</si>
  <si>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</si>
  <si>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</si>
  <si>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</si>
  <si>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</si>
  <si>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</si>
  <si>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</si>
  <si>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</si>
  <si>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</si>
  <si>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</si>
  <si>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</si>
  <si>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</si>
  <si>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</si>
  <si>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</si>
  <si>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</si>
  <si>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</si>
  <si>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</si>
  <si>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</si>
  <si>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</si>
  <si>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</si>
  <si>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</si>
  <si>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</si>
  <si>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</si>
  <si>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</si>
  <si>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</si>
  <si>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</si>
  <si>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</si>
  <si>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</si>
  <si>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</si>
  <si>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</si>
  <si>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</si>
  <si>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</si>
  <si>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</si>
  <si>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</si>
  <si>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</si>
  <si>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</si>
  <si>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</si>
  <si>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</si>
  <si>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</si>
  <si>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</si>
  <si>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</si>
  <si>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</si>
  <si>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</si>
  <si>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</si>
  <si>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</si>
  <si>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</si>
  <si>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</si>
  <si>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</si>
  <si>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</si>
  <si>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</si>
  <si>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</si>
  <si>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</si>
  <si>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</si>
  <si>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</si>
  <si>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</si>
  <si>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</si>
  <si>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</si>
  <si>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</si>
  <si>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</si>
  <si>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</si>
  <si>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</si>
  <si>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</si>
  <si>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</si>
  <si>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</si>
  <si>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</si>
  <si>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</si>
  <si>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</si>
  <si>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</si>
  <si>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</si>
  <si>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</si>
  <si>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</si>
  <si>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</si>
  <si>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</si>
  <si>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</si>
  <si>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</si>
  <si>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</si>
  <si>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</si>
  <si>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</si>
  <si>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</si>
  <si>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</si>
  <si>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</si>
  <si>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</si>
  <si>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</si>
  <si>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</si>
  <si>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</si>
  <si>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</si>
  <si>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</si>
  <si>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</si>
  <si>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</si>
  <si>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</si>
  <si>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</si>
  <si>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</si>
  <si>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</si>
  <si>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</si>
  <si>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</si>
  <si>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</si>
  <si>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</si>
  <si>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</si>
  <si>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</si>
  <si>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</si>
  <si>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</si>
  <si>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</si>
  <si>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</si>
  <si>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</si>
  <si>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</si>
  <si>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</si>
  <si>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</si>
  <si>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</si>
  <si>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</si>
  <si>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</si>
  <si>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</si>
  <si>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</si>
  <si>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</si>
  <si>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</si>
  <si>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</si>
  <si>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</si>
  <si>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</si>
  <si>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</si>
  <si>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</si>
  <si>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</si>
  <si>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</si>
  <si>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</si>
  <si>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</si>
  <si>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</si>
  <si>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</si>
  <si>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</si>
  <si>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</si>
  <si>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</si>
  <si>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</si>
  <si>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</si>
  <si>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</si>
  <si>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</si>
  <si>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</si>
  <si>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</si>
  <si>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</si>
  <si>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</si>
  <si>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</si>
  <si>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</si>
  <si>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</si>
  <si>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</si>
  <si>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</si>
  <si>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</si>
  <si>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</si>
  <si>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</si>
  <si>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</si>
  <si>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</si>
  <si>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</si>
  <si>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</si>
  <si>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</si>
  <si>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</si>
  <si>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</si>
  <si>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</si>
  <si>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</si>
  <si>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</si>
  <si>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</si>
  <si>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</si>
  <si>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</si>
  <si>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</si>
  <si>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</si>
  <si>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</si>
  <si>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</si>
  <si>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</si>
  <si>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</si>
  <si>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</si>
  <si>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</si>
  <si>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</si>
  <si>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</si>
  <si>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</si>
  <si>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</si>
  <si>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</si>
  <si>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</si>
  <si>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</si>
  <si>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</si>
  <si>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</si>
  <si>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</si>
  <si>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</si>
  <si>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</si>
  <si>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</si>
  <si>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</si>
  <si>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</si>
  <si>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</si>
  <si>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</si>
  <si>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</si>
  <si>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</si>
  <si>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</si>
  <si>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</si>
  <si>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</si>
  <si>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</si>
  <si>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</si>
  <si>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</si>
  <si>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</si>
  <si>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</si>
  <si>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</si>
  <si>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</si>
  <si>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</si>
  <si>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</si>
  <si>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</si>
  <si>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</si>
  <si>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</si>
  <si>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</si>
  <si>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</si>
  <si>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</si>
  <si>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</si>
  <si>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</si>
  <si>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</si>
  <si>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</si>
  <si>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</si>
  <si>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</si>
  <si>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</si>
  <si>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</si>
  <si>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</si>
  <si>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</si>
  <si>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</si>
  <si>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</si>
  <si>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</si>
  <si>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</si>
  <si>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</si>
  <si>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</si>
  <si>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</si>
  <si>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</si>
  <si>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</si>
  <si>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</si>
  <si>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</si>
  <si>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</si>
  <si>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</si>
  <si>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</si>
  <si>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</si>
  <si>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</si>
  <si>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</si>
  <si>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</si>
  <si>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</si>
  <si>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</si>
  <si>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</si>
  <si>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</si>
  <si>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</si>
  <si>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</si>
  <si>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</si>
  <si>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</si>
  <si>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</si>
  <si>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</si>
  <si>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</si>
  <si>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</si>
  <si>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</si>
  <si>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</si>
  <si>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</si>
  <si>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</si>
  <si>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</si>
  <si>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</si>
  <si>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</si>
  <si>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</si>
  <si>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</si>
  <si>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</si>
  <si>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</si>
  <si>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</si>
  <si>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</si>
  <si>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</si>
  <si>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</si>
  <si>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</si>
  <si>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</si>
  <si>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</si>
  <si>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</si>
  <si>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</si>
  <si>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</si>
  <si>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</si>
  <si>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</si>
  <si>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</si>
  <si>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</si>
  <si>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</si>
  <si>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</si>
  <si>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</si>
  <si>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</si>
  <si>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</si>
  <si>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</si>
  <si>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</si>
  <si>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</si>
  <si>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</si>
  <si>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</si>
  <si>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</si>
  <si>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</si>
  <si>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</si>
  <si>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</si>
  <si>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</si>
  <si>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</si>
  <si>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</si>
  <si>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</si>
  <si>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</si>
  <si>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</si>
  <si>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</si>
  <si>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</si>
  <si>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</si>
  <si>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</si>
  <si>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</si>
  <si>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</si>
  <si>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</si>
  <si>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</si>
  <si>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</si>
  <si>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</si>
  <si>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</si>
  <si>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</si>
  <si>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</si>
  <si>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</si>
  <si>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</si>
  <si>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</si>
  <si>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</si>
  <si>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</si>
  <si>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</si>
  <si>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</si>
  <si>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</si>
  <si>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</si>
  <si>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</si>
  <si>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</si>
  <si>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</si>
  <si>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</si>
  <si>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</si>
  <si>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</si>
  <si>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</si>
  <si>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</si>
  <si>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</si>
  <si>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</si>
  <si>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</si>
  <si>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</si>
  <si>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</si>
  <si>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</si>
  <si>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</si>
  <si>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</si>
  <si>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</si>
  <si>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</si>
  <si>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</si>
  <si>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</si>
  <si>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</si>
  <si>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</si>
  <si>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</si>
  <si>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</si>
  <si>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</si>
  <si>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</si>
  <si>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</si>
  <si>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</si>
  <si>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</si>
  <si>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</si>
  <si>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</si>
  <si>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</si>
  <si>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</si>
  <si>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</si>
  <si>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</si>
  <si>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</si>
  <si>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</si>
  <si>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</si>
  <si>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</si>
  <si>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</si>
  <si>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</si>
  <si>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</si>
  <si>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</si>
  <si>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</si>
  <si>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</si>
  <si>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</si>
  <si>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</si>
  <si>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</si>
  <si>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</si>
  <si>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</si>
  <si>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</si>
  <si>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</si>
  <si>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</si>
  <si>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</si>
  <si>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</si>
  <si>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</si>
  <si>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</si>
  <si>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</si>
  <si>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</si>
  <si>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</si>
  <si>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</si>
  <si>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</si>
  <si>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</si>
  <si>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</si>
  <si>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</si>
  <si>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</si>
  <si>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</si>
  <si>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</si>
  <si>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</si>
  <si>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</si>
  <si>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</si>
  <si>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</si>
  <si>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</si>
  <si>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</si>
  <si>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</si>
  <si>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</si>
  <si>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</si>
  <si>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</si>
  <si>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</si>
  <si>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</si>
  <si>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</si>
  <si>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</si>
  <si>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</si>
  <si>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</si>
  <si>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</si>
  <si>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</si>
  <si>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</si>
  <si>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</si>
  <si>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</si>
  <si>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</si>
  <si>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</si>
  <si>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</si>
  <si>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</si>
  <si>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</si>
  <si>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</si>
  <si>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</si>
  <si>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</si>
  <si>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</si>
  <si>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</si>
  <si>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</si>
  <si>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</si>
  <si>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</si>
  <si>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</si>
  <si>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</si>
  <si>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</si>
  <si>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</si>
  <si>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</si>
  <si>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</si>
  <si>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</si>
  <si>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</si>
  <si>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</si>
  <si>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</si>
  <si>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</si>
  <si>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</si>
  <si>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</si>
  <si>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</si>
  <si>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</si>
  <si>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</si>
  <si>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</si>
  <si>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</si>
  <si>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</si>
  <si>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</si>
  <si>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</si>
  <si>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</si>
  <si>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</si>
  <si>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</si>
  <si>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</si>
  <si>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</si>
  <si>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</si>
  <si>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</si>
  <si>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</si>
  <si>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</si>
  <si>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</si>
  <si>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</si>
  <si>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</si>
  <si>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</si>
  <si>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</si>
  <si>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</si>
  <si>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</si>
  <si>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</si>
  <si>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</si>
  <si>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</si>
  <si>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</si>
  <si>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</si>
  <si>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</si>
  <si>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</si>
  <si>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</si>
  <si>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</si>
  <si>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</si>
  <si>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</si>
  <si>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</si>
  <si>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</si>
  <si>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</si>
  <si>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</si>
  <si>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</si>
  <si>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</si>
  <si>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</si>
  <si>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</si>
  <si>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</si>
  <si>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</si>
  <si>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</si>
  <si>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</si>
  <si>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</si>
  <si>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</si>
  <si>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</si>
  <si>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</si>
  <si>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</si>
  <si>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</si>
  <si>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</si>
  <si>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</si>
  <si>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</si>
  <si>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</si>
  <si>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</si>
  <si>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</si>
  <si>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</si>
  <si>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</si>
  <si>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</si>
  <si>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</si>
  <si>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</si>
  <si>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</si>
  <si>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</si>
  <si>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</si>
  <si>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</si>
  <si>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</si>
  <si>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</si>
  <si>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</si>
  <si>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</si>
  <si>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</si>
  <si>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</si>
  <si>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</si>
  <si>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</si>
  <si>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</si>
  <si>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</si>
  <si>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</si>
  <si>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</si>
  <si>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</si>
  <si>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</si>
  <si>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</si>
  <si>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</si>
  <si>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</si>
  <si>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</si>
  <si>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</si>
  <si>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</si>
  <si>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</si>
  <si>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</si>
  <si>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</si>
  <si>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</si>
  <si>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</si>
  <si>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</si>
  <si>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</si>
  <si>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</si>
  <si>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</si>
  <si>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</si>
  <si>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</si>
  <si>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</si>
  <si>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</si>
  <si>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</si>
  <si>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</si>
  <si>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</si>
  <si>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</si>
  <si>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</si>
  <si>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</si>
  <si>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</si>
  <si>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</si>
  <si>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</si>
  <si>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</si>
  <si>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</si>
  <si>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</si>
  <si>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</si>
  <si>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</si>
  <si>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</si>
  <si>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</si>
  <si>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</si>
  <si>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</si>
  <si>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</si>
  <si>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</si>
  <si>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</si>
  <si>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</si>
  <si>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</si>
  <si>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</si>
  <si>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</si>
  <si>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</si>
  <si>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</si>
  <si>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</si>
  <si>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</si>
  <si>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</si>
  <si>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</si>
  <si>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</si>
  <si>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</si>
  <si>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</si>
  <si>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</si>
  <si>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</si>
  <si>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</si>
  <si>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</si>
  <si>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</si>
  <si>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</si>
  <si>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</si>
  <si>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</si>
  <si>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</si>
  <si>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</si>
  <si>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</si>
  <si>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</si>
  <si>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</si>
  <si>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</si>
  <si>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</si>
  <si>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</si>
  <si>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</si>
  <si>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</si>
  <si>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</si>
  <si>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</si>
  <si>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</si>
  <si>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</si>
  <si>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</si>
  <si>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</si>
  <si>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</si>
  <si>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</si>
  <si>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</si>
  <si>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</si>
  <si>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</si>
  <si>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</si>
  <si>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</si>
  <si>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</si>
  <si>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</si>
  <si>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</si>
  <si>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</si>
  <si>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</si>
  <si>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</si>
  <si>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</si>
  <si>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</si>
  <si>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</si>
  <si>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</si>
  <si>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</si>
  <si>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</si>
  <si>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</si>
  <si>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</si>
  <si>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</si>
  <si>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</si>
  <si>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</si>
  <si>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</si>
  <si>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</si>
  <si>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</si>
  <si>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</si>
  <si>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</si>
  <si>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</si>
  <si>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</si>
  <si>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</si>
  <si>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</si>
  <si>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</si>
  <si>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</si>
  <si>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</si>
  <si>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</si>
  <si>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</si>
  <si>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</si>
  <si>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</si>
  <si>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</si>
  <si>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</si>
  <si>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</si>
  <si>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</si>
  <si>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</si>
  <si>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</si>
  <si>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</si>
  <si>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</si>
  <si>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</si>
  <si>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</si>
  <si>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</si>
  <si>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</si>
  <si>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</si>
  <si>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</si>
  <si>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</si>
  <si>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</si>
  <si>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</si>
  <si>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</si>
  <si>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</si>
  <si>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</si>
  <si>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</si>
  <si>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</si>
  <si>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</si>
  <si>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</si>
  <si>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</si>
  <si>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</si>
  <si>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</si>
  <si>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</si>
  <si>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</si>
  <si>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</si>
  <si>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</si>
  <si>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</si>
  <si>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</si>
  <si>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</si>
  <si>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</si>
  <si>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</si>
  <si>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</si>
  <si>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</si>
  <si>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</si>
  <si>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</si>
  <si>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</si>
  <si>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</si>
  <si>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</si>
  <si>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</si>
  <si>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</si>
  <si>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</si>
  <si>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</si>
  <si>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</si>
  <si>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</si>
  <si>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</si>
  <si>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</si>
  <si>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</si>
  <si>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</si>
  <si>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</si>
  <si>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</si>
  <si>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</si>
  <si>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</si>
  <si>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</si>
  <si>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</si>
  <si>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</si>
  <si>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</si>
  <si>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</si>
  <si>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</si>
  <si>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</si>
  <si>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</si>
  <si>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</si>
  <si>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</si>
  <si>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</si>
  <si>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</si>
  <si>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</si>
  <si>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</si>
  <si>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</si>
  <si>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</si>
  <si>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</si>
  <si>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</si>
  <si>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</si>
  <si>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</si>
  <si>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</si>
  <si>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</si>
  <si>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</si>
  <si>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</si>
  <si>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</si>
  <si>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</si>
  <si>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</si>
  <si>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</si>
  <si>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</si>
  <si>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</si>
  <si>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</si>
  <si>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</si>
  <si>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</si>
  <si>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</si>
  <si>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</si>
  <si>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</si>
  <si>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</si>
  <si>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</si>
  <si>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</si>
  <si>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</si>
  <si>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</si>
  <si>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</si>
  <si>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</si>
  <si>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</si>
  <si>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</si>
  <si>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</si>
  <si>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</si>
  <si>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</si>
  <si>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</si>
  <si>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</si>
  <si>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</si>
  <si>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</si>
  <si>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</si>
  <si>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</si>
  <si>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</si>
  <si>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</si>
  <si>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</si>
  <si>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</si>
  <si>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</si>
  <si>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</si>
  <si>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</si>
  <si>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</si>
  <si>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</si>
  <si>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</si>
  <si>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</si>
  <si>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</si>
  <si>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</si>
  <si>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</si>
  <si>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</si>
  <si>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</si>
  <si>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</si>
  <si>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</si>
  <si>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</si>
  <si>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</si>
  <si>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</si>
  <si>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</si>
  <si>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</si>
  <si>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</si>
  <si>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</si>
  <si>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</si>
  <si>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</si>
  <si>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</si>
  <si>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</si>
  <si>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</si>
  <si>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</si>
  <si>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</si>
  <si>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</si>
  <si>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</si>
  <si>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</si>
  <si>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</si>
  <si>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</si>
  <si>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</si>
  <si>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</si>
  <si>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</si>
  <si>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</si>
  <si>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</si>
  <si>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</si>
  <si>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</si>
  <si>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</si>
  <si>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</si>
  <si>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</si>
  <si>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</si>
  <si>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</si>
  <si>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</si>
  <si>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</si>
  <si>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</si>
  <si>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</si>
  <si>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</si>
  <si>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</si>
  <si>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</si>
  <si>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</si>
  <si>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</si>
  <si>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</si>
  <si>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</si>
  <si>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</si>
  <si>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</si>
  <si>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</si>
  <si>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</si>
  <si>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</si>
  <si>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</si>
  <si>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</si>
  <si>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</si>
  <si>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</si>
  <si>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</si>
  <si>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</si>
  <si>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</si>
  <si>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</si>
  <si>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</si>
  <si>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</si>
  <si>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</si>
  <si>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</si>
  <si>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</si>
  <si>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</si>
  <si>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</si>
  <si>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</si>
  <si>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</si>
  <si>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</si>
  <si>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</si>
  <si>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</si>
  <si>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</si>
  <si>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</si>
  <si>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</si>
  <si>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</si>
  <si>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</si>
  <si>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</si>
  <si>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</si>
  <si>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</si>
  <si>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</si>
  <si>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</si>
  <si>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</si>
  <si>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</si>
  <si>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</si>
  <si>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</si>
  <si>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</si>
  <si>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</si>
  <si>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</si>
  <si>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</si>
  <si>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</si>
  <si>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</si>
  <si>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</si>
  <si>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</si>
  <si>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</si>
  <si>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</si>
  <si>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</si>
  <si>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</si>
  <si>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</si>
  <si>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</si>
  <si>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</si>
  <si>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</si>
  <si>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</si>
  <si>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</si>
  <si>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</si>
  <si>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</si>
  <si>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</si>
  <si>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</si>
  <si>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</si>
  <si>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</si>
  <si>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</si>
  <si>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</si>
  <si>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</si>
  <si>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</si>
  <si>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</si>
  <si>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</si>
  <si>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</si>
  <si>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</si>
  <si>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</si>
  <si>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</si>
  <si>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</si>
  <si>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</si>
  <si>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</si>
  <si>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</si>
  <si>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</si>
  <si>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</si>
  <si>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</si>
  <si>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</si>
  <si>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</si>
  <si>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</si>
  <si>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</si>
  <si>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</si>
  <si>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</si>
  <si>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</si>
  <si>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</si>
  <si>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</si>
  <si>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</si>
  <si>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</si>
  <si>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</si>
  <si>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</si>
  <si>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</si>
  <si>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</si>
  <si>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</si>
  <si>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</si>
  <si>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</si>
  <si>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</si>
  <si>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</si>
  <si>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</si>
  <si>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</si>
  <si>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</si>
  <si>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</si>
  <si>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</si>
  <si>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</si>
  <si>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</si>
  <si>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</si>
  <si>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</si>
  <si>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</si>
  <si>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</si>
  <si>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</si>
  <si>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</si>
  <si>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</si>
  <si>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</si>
  <si>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</si>
  <si>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</si>
  <si>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</si>
  <si>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</si>
  <si>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</si>
  <si>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</si>
  <si>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</si>
  <si>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</si>
  <si>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</si>
  <si>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</si>
  <si>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</si>
  <si>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</si>
  <si>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</si>
  <si>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</si>
  <si>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</si>
  <si>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</si>
  <si>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</si>
  <si>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</si>
  <si>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</si>
  <si>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</si>
  <si>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</si>
  <si>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</si>
  <si>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</si>
  <si>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</si>
  <si>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</si>
  <si>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</si>
  <si>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</si>
  <si>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</si>
  <si>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</si>
  <si>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</si>
  <si>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</si>
  <si>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</si>
  <si>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</si>
  <si>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</si>
  <si>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</si>
  <si>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</si>
  <si>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</si>
  <si>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</si>
  <si>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</si>
  <si>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</si>
  <si>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</si>
  <si>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</si>
  <si>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</si>
  <si>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</si>
  <si>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</si>
  <si>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</si>
  <si>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</si>
  <si>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</si>
  <si>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</si>
  <si>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</si>
  <si>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</si>
  <si>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</si>
  <si>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</si>
  <si>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</si>
  <si>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</si>
  <si>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</si>
  <si>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</si>
  <si>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</si>
  <si>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</si>
  <si>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</si>
  <si>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</si>
  <si>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</si>
  <si>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</si>
  <si>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</si>
  <si>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</si>
  <si>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</si>
  <si>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</si>
  <si>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</si>
  <si>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</si>
  <si>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</si>
  <si>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</si>
  <si>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</si>
  <si>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</si>
  <si>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</si>
  <si>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</si>
  <si>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</si>
  <si>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</si>
  <si>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</si>
  <si>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</si>
  <si>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</si>
  <si>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</si>
  <si>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</si>
  <si>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</si>
  <si>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</si>
  <si>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</si>
  <si>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</si>
  <si>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</si>
  <si>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</si>
  <si>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</si>
  <si>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</si>
  <si>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</si>
  <si>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</si>
  <si>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</si>
  <si>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</si>
  <si>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</si>
  <si>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</si>
  <si>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</si>
  <si>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</si>
  <si>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</si>
  <si>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</si>
  <si>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</si>
  <si>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</si>
  <si>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</si>
  <si>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</si>
  <si>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</si>
  <si>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</si>
  <si>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</si>
  <si>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</si>
  <si>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</si>
  <si>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</si>
  <si>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</si>
  <si>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</si>
  <si>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</si>
  <si>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</si>
  <si>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</si>
  <si>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</si>
  <si>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</si>
  <si>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</si>
  <si>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</si>
  <si>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</si>
  <si>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</si>
  <si>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</si>
  <si>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</si>
  <si>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</si>
  <si>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</si>
  <si>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</si>
  <si>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</si>
  <si>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</si>
  <si>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</si>
  <si>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</si>
  <si>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</si>
  <si>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</si>
  <si>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</si>
  <si>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</si>
  <si>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</si>
  <si>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</si>
  <si>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</si>
  <si>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</si>
  <si>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</si>
  <si>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</si>
  <si>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</si>
  <si>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</si>
  <si>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</si>
  <si>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</si>
  <si>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</si>
  <si>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</si>
  <si>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</si>
  <si>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</si>
  <si>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</si>
  <si>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</si>
  <si>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</si>
  <si>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</si>
  <si>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</si>
  <si>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</si>
  <si>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</si>
  <si>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</si>
  <si>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</si>
  <si>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</si>
  <si>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</si>
  <si>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</si>
  <si>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</si>
  <si>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</si>
  <si>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</si>
  <si>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</si>
  <si>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</si>
  <si>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</si>
  <si>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</si>
  <si>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</si>
  <si>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</si>
  <si>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</si>
  <si>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</si>
  <si>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</si>
  <si>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</si>
  <si>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</si>
  <si>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</si>
  <si>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</si>
  <si>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</si>
  <si>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</si>
  <si>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</si>
  <si>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</si>
  <si>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</si>
  <si>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</si>
  <si>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</si>
  <si>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</si>
  <si>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</si>
  <si>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</si>
  <si>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</si>
  <si>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</si>
  <si>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</si>
  <si>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</si>
  <si>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</si>
  <si>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</si>
  <si>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</si>
  <si>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</si>
  <si>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</si>
  <si>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</si>
  <si>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</si>
  <si>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</si>
  <si>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</si>
  <si>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</si>
  <si>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</si>
  <si>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</si>
  <si>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</si>
  <si>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</si>
  <si>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</si>
  <si>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</si>
  <si>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</si>
  <si>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</si>
  <si>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</si>
  <si>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</si>
  <si>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</si>
  <si>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</si>
  <si>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</si>
  <si>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</si>
  <si>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</si>
  <si>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</si>
  <si>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</si>
  <si>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</si>
  <si>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</si>
  <si>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</si>
  <si>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</si>
  <si>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</si>
  <si>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</si>
  <si>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</si>
  <si>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</si>
  <si>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</si>
  <si>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</si>
  <si>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</si>
  <si>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</si>
  <si>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</si>
  <si>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</si>
  <si>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</si>
  <si>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</si>
  <si>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</si>
  <si>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</si>
  <si>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</si>
  <si>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</si>
  <si>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</si>
  <si>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</si>
  <si>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</si>
  <si>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</si>
  <si>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</si>
  <si>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</si>
  <si>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</si>
  <si>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</si>
  <si>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</si>
  <si>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</si>
  <si>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</si>
  <si>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</si>
  <si>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</si>
  <si>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</si>
  <si>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</si>
  <si>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</si>
  <si>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</si>
  <si>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</si>
  <si>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</si>
  <si>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</si>
  <si>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</si>
  <si>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</si>
  <si>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</si>
  <si>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</si>
  <si>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</si>
  <si>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</si>
  <si>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</si>
  <si>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</si>
  <si>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</si>
  <si>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</si>
  <si>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</si>
  <si>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</si>
  <si>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</si>
  <si>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</si>
  <si>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</si>
  <si>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</si>
  <si>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</si>
  <si>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</si>
  <si>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</si>
  <si>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</si>
  <si>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</si>
  <si>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</si>
  <si>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</si>
  <si>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</si>
  <si>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</si>
  <si>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</si>
  <si>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</si>
  <si>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</si>
  <si>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</si>
  <si>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</si>
  <si>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</si>
  <si>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</si>
  <si>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</si>
  <si>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</si>
  <si>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</si>
  <si>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</si>
  <si>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</si>
  <si>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</si>
  <si>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</si>
  <si>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</si>
  <si>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</si>
  <si>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</si>
  <si>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</si>
  <si>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</si>
  <si>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</si>
  <si>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</si>
  <si>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</si>
  <si>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</si>
  <si>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</si>
  <si>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</si>
  <si>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</si>
  <si>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</si>
  <si>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</si>
  <si>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</si>
  <si>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</si>
  <si>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</si>
  <si>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</si>
  <si>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</si>
  <si>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</si>
  <si>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</si>
  <si>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</si>
  <si>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</si>
  <si>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</si>
  <si>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</si>
  <si>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</si>
  <si>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</si>
  <si>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</si>
  <si>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</si>
  <si>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</si>
  <si>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</si>
  <si>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</si>
  <si>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</si>
  <si>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</si>
  <si>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</si>
  <si>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</si>
  <si>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</si>
  <si>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</si>
  <si>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</si>
  <si>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</si>
  <si>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</si>
  <si>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</si>
  <si>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</si>
  <si>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</si>
  <si>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</si>
  <si>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</si>
  <si>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</si>
  <si>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</si>
  <si>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</si>
  <si>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</si>
  <si>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</si>
  <si>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</si>
  <si>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</si>
  <si>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</si>
  <si>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</si>
  <si>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</si>
  <si>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</si>
  <si>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</si>
  <si>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</si>
  <si>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</si>
  <si>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</si>
  <si>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</si>
  <si>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</si>
  <si>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</si>
  <si>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</si>
  <si>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</si>
  <si>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</si>
  <si>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</si>
  <si>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</si>
  <si>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</si>
  <si>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</si>
  <si>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</si>
  <si>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</si>
  <si>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</si>
  <si>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</si>
  <si>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</si>
  <si>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</si>
  <si>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</si>
  <si>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</si>
  <si>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</si>
  <si>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</si>
  <si>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</si>
  <si>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</si>
  <si>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</si>
  <si>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</si>
  <si>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</si>
  <si>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</si>
  <si>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</si>
  <si>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</si>
  <si>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</si>
  <si>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</si>
  <si>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</si>
  <si>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</si>
  <si>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</si>
  <si>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</si>
  <si>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</si>
  <si>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</si>
  <si>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</si>
  <si>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</si>
  <si>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</si>
  <si>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</si>
  <si>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</si>
  <si>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</si>
  <si>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</si>
  <si>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</si>
  <si>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</si>
  <si>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</si>
  <si>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</si>
  <si>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</si>
  <si>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</si>
  <si>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</si>
  <si>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</si>
  <si>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</si>
  <si>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</si>
  <si>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</si>
  <si>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</si>
  <si>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</si>
  <si>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</si>
  <si>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</si>
  <si>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</si>
  <si>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</si>
  <si>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</si>
  <si>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</si>
  <si>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</si>
  <si>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</si>
  <si>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</si>
  <si>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</si>
  <si>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</si>
  <si>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</si>
  <si>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</si>
  <si>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</si>
  <si>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</si>
  <si>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</si>
  <si>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</si>
  <si>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</si>
  <si>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</si>
  <si>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</si>
  <si>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</si>
  <si>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</si>
  <si>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</si>
  <si>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</si>
  <si>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</si>
  <si>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</si>
  <si>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</si>
  <si>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</si>
  <si>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</si>
  <si>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</si>
  <si>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</si>
  <si>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</si>
  <si>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</si>
  <si>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</si>
  <si>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</si>
  <si>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</si>
  <si>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</si>
  <si>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</si>
  <si>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</si>
  <si>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</si>
  <si>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</si>
  <si>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</si>
  <si>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</si>
  <si>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</si>
  <si>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</si>
  <si>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</si>
  <si>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</si>
  <si>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</si>
  <si>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</si>
  <si>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</si>
  <si>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</si>
  <si>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</si>
  <si>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</si>
  <si>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</si>
  <si>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</si>
  <si>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</si>
  <si>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</si>
  <si>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</si>
  <si>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</si>
  <si>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</si>
  <si>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</si>
  <si>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</si>
  <si>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</si>
  <si>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</si>
  <si>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</si>
  <si>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</si>
  <si>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</si>
  <si>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</si>
  <si>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</si>
  <si>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</si>
  <si>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</si>
  <si>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</si>
  <si>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</si>
  <si>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</si>
  <si>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</si>
  <si>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</si>
  <si>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</si>
  <si>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</si>
  <si>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</si>
  <si>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</si>
  <si>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</si>
  <si>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</si>
  <si>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</si>
  <si>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</si>
  <si>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</si>
  <si>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</si>
  <si>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</si>
  <si>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</si>
  <si>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</si>
  <si>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</si>
  <si>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</si>
  <si>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</si>
  <si>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</si>
  <si>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</si>
  <si>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</si>
  <si>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</si>
  <si>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</si>
  <si>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</si>
  <si>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</si>
  <si>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</si>
  <si>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</si>
  <si>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</si>
  <si>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</si>
  <si>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</si>
  <si>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</si>
  <si>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</si>
  <si>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</si>
  <si>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</si>
  <si>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</si>
  <si>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</si>
  <si>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</si>
  <si>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</si>
  <si>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</si>
  <si>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</si>
  <si>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</si>
  <si>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</si>
  <si>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</si>
  <si>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</si>
  <si>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</si>
  <si>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</si>
  <si>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</si>
  <si>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</si>
  <si>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</si>
  <si>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</si>
  <si>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</si>
  <si>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</si>
  <si>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</si>
  <si>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</si>
  <si>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</si>
  <si>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</si>
  <si>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</si>
  <si>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</si>
  <si>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</si>
  <si>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</si>
  <si>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</si>
  <si>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</si>
  <si>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</si>
  <si>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</si>
  <si>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</si>
  <si>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</si>
  <si>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</si>
  <si>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</si>
  <si>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</si>
  <si>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</si>
  <si>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</si>
  <si>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</si>
  <si>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</si>
  <si>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</si>
  <si>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</si>
  <si>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</si>
  <si>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</si>
  <si>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</si>
  <si>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</si>
  <si>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</si>
  <si>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</si>
  <si>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</si>
  <si>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</si>
  <si>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</si>
  <si>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</si>
  <si>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</si>
  <si>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</si>
  <si>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</si>
  <si>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</si>
  <si>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</si>
  <si>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</si>
  <si>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</si>
  <si>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</si>
  <si>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</si>
  <si>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</si>
  <si>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</si>
  <si>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</si>
  <si>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</si>
  <si>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</si>
  <si>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</si>
  <si>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</si>
  <si>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</si>
  <si>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</si>
  <si>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</si>
  <si>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</si>
  <si>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</si>
  <si>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</si>
  <si>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</si>
  <si>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</si>
  <si>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</si>
  <si>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</si>
  <si>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</si>
  <si>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</si>
  <si>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</si>
  <si>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</si>
  <si>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</si>
  <si>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</si>
  <si>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</si>
  <si>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</si>
  <si>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</si>
  <si>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</si>
  <si>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</si>
  <si>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</si>
  <si>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</si>
  <si>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</si>
  <si>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</si>
  <si>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</si>
  <si>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</si>
  <si>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</si>
  <si>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</si>
  <si>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</si>
  <si>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</si>
  <si>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</si>
  <si>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</si>
  <si>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</si>
  <si>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</si>
  <si>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</si>
  <si>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</si>
  <si>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</si>
  <si>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</si>
  <si>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</si>
  <si>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</si>
  <si>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</si>
  <si>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</si>
  <si>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</si>
  <si>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</si>
  <si>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</si>
  <si>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</si>
  <si>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</si>
  <si>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</si>
  <si>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</si>
  <si>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</si>
  <si>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</si>
  <si>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</si>
  <si>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</si>
  <si>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</si>
  <si>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</si>
  <si>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</si>
  <si>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</si>
  <si>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</si>
  <si>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</si>
  <si>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</si>
  <si>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</si>
  <si>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</si>
  <si>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</si>
  <si>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</si>
  <si>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</si>
  <si>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</si>
  <si>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</si>
  <si>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</si>
  <si>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</si>
  <si>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</si>
  <si>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</si>
  <si>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</si>
  <si>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</si>
  <si>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</si>
  <si>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</si>
  <si>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</si>
  <si>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</si>
  <si>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</si>
  <si>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</si>
  <si>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</si>
  <si>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</si>
  <si>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</si>
  <si>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</si>
  <si>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</si>
  <si>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</si>
  <si>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</si>
  <si>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</si>
  <si>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</si>
  <si>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</si>
  <si>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</si>
  <si>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</si>
  <si>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</si>
  <si>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</si>
  <si>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</si>
  <si>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</si>
  <si>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</si>
  <si>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</si>
  <si>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</si>
  <si>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</si>
  <si>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</si>
  <si>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</si>
  <si>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</si>
  <si>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</si>
  <si>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</si>
  <si>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</si>
  <si>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</si>
  <si>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</si>
  <si>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</si>
  <si>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</si>
  <si>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</si>
  <si>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</si>
  <si>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</si>
  <si>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</si>
  <si>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</si>
  <si>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</si>
  <si>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</si>
  <si>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</si>
  <si>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</si>
  <si>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</si>
  <si>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</si>
  <si>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</si>
  <si>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</si>
  <si>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</si>
  <si>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</si>
  <si>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</si>
  <si>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</si>
  <si>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</si>
  <si>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</si>
  <si>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</si>
  <si>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</si>
  <si>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</si>
  <si>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</si>
  <si>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</si>
  <si>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</si>
  <si>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</si>
  <si>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</si>
  <si>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</si>
  <si>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</si>
  <si>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</si>
  <si>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</si>
  <si>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</si>
  <si>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</si>
  <si>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</si>
  <si>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</si>
  <si>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</si>
  <si>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</si>
  <si>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</si>
  <si>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</si>
  <si>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</si>
  <si>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</si>
  <si>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</si>
  <si>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</si>
  <si>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</si>
  <si>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</si>
  <si>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</si>
  <si>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</si>
  <si>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</si>
  <si>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</si>
  <si>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</si>
  <si>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</si>
  <si>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</si>
  <si>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</si>
  <si>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</si>
  <si>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</si>
  <si>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</si>
  <si>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</si>
  <si>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</si>
  <si>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</si>
  <si>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</si>
  <si>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</si>
  <si>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</si>
  <si>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</si>
  <si>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</si>
  <si>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</si>
  <si>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</si>
  <si>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</si>
  <si>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</si>
  <si>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</si>
  <si>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</si>
  <si>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</si>
  <si>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</si>
  <si>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</si>
  <si>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</si>
  <si>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</si>
  <si>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</si>
  <si>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</si>
  <si>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</si>
  <si>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</si>
  <si>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</si>
  <si>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</si>
  <si>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</si>
  <si>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</si>
  <si>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</si>
  <si>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</si>
  <si>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</si>
  <si>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</si>
  <si>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</si>
  <si>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</si>
  <si>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</si>
  <si>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</si>
  <si>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</si>
  <si>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</si>
  <si>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</si>
  <si>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</si>
  <si>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</si>
  <si>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</si>
  <si>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</si>
  <si>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</si>
  <si>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</si>
  <si>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</si>
  <si>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</si>
  <si>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</si>
  <si>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</si>
  <si>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</si>
  <si>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</si>
  <si>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</si>
  <si>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</si>
  <si>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</si>
  <si>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</si>
  <si>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</si>
  <si>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</si>
  <si>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</si>
  <si>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</si>
  <si>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</si>
  <si>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</si>
  <si>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</si>
  <si>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</si>
  <si>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</si>
  <si>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</si>
  <si>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</si>
  <si>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</si>
  <si>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</si>
  <si>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</si>
  <si>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</si>
  <si>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</si>
  <si>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</si>
  <si>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</si>
  <si>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</si>
  <si>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</si>
  <si>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</si>
  <si>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</si>
  <si>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</si>
  <si>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</si>
  <si>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</si>
  <si>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</si>
  <si>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</si>
  <si>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</si>
  <si>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</si>
  <si>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</si>
  <si>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</si>
  <si>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</si>
  <si>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</si>
  <si>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</si>
  <si>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</si>
  <si>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</si>
  <si>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</si>
  <si>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</si>
  <si>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</si>
  <si>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</si>
  <si>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</si>
  <si>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</si>
  <si>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</si>
  <si>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</si>
  <si>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</si>
  <si>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</si>
  <si>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</si>
  <si>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</si>
  <si>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</si>
  <si>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</si>
  <si>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</si>
  <si>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</si>
  <si>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</si>
  <si>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</si>
  <si>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</si>
  <si>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</si>
  <si>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</si>
  <si>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</si>
  <si>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</si>
  <si>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</si>
  <si>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</si>
  <si>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</si>
  <si>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</si>
  <si>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</si>
  <si>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</si>
  <si>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</si>
  <si>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</si>
  <si>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</si>
  <si>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</si>
  <si>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</si>
  <si>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</si>
  <si>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</si>
  <si>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</si>
  <si>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</si>
  <si>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</si>
  <si>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</si>
  <si>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</si>
  <si>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</si>
  <si>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</si>
  <si>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</si>
  <si>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</si>
  <si>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</si>
  <si>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</si>
  <si>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</si>
  <si>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</si>
  <si>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</si>
  <si>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</si>
  <si>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</si>
  <si>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</si>
  <si>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</si>
  <si>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</si>
  <si>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</si>
  <si>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</si>
  <si>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</si>
  <si>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</si>
  <si>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</si>
  <si>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</si>
  <si>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</si>
  <si>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</si>
  <si>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</si>
  <si>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</si>
  <si>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</si>
  <si>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</si>
  <si>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</si>
  <si>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</si>
  <si>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</si>
  <si>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</si>
  <si>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</si>
  <si>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</si>
  <si>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</si>
  <si>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</si>
  <si>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</si>
  <si>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</si>
  <si>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</si>
  <si>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</si>
  <si>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</si>
  <si>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</si>
  <si>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</si>
  <si>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</si>
  <si>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</si>
  <si>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</si>
  <si>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</si>
  <si>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</si>
  <si>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</si>
  <si>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</si>
  <si>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</si>
  <si>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</si>
  <si>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</si>
  <si>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</si>
  <si>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</si>
  <si>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</si>
  <si>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</si>
  <si>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</si>
  <si>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</si>
  <si>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</si>
  <si>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</si>
  <si>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</si>
  <si>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</si>
  <si>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</si>
  <si>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</si>
  <si>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</si>
  <si>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</si>
  <si>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</si>
  <si>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</si>
  <si>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</si>
  <si>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</si>
  <si>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</si>
  <si>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</si>
  <si>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</si>
  <si>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</si>
  <si>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</si>
  <si>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</si>
  <si>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</si>
  <si>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</si>
  <si>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</si>
  <si>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</si>
  <si>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</si>
  <si>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</si>
  <si>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</si>
  <si>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</si>
  <si>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</si>
  <si>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</si>
  <si>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</si>
  <si>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</si>
  <si>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</si>
  <si>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</si>
  <si>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</si>
  <si>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</si>
  <si>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</si>
  <si>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</si>
  <si>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</si>
  <si>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</si>
  <si>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</si>
  <si>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</si>
  <si>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</si>
  <si>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</si>
  <si>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</si>
  <si>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</si>
  <si>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</si>
  <si>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</si>
  <si>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</si>
  <si>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</si>
  <si>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</si>
  <si>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</si>
  <si>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</si>
  <si>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</si>
  <si>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</si>
  <si>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</si>
  <si>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</si>
  <si>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</si>
  <si>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</si>
  <si>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</si>
  <si>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</si>
  <si>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</si>
  <si>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</si>
  <si>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</si>
  <si>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</si>
  <si>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</si>
  <si>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</si>
  <si>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</si>
  <si>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</si>
  <si>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</si>
  <si>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</si>
  <si>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</si>
  <si>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</si>
  <si>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</si>
  <si>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</si>
  <si>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</si>
  <si>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</si>
  <si>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</si>
  <si>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</si>
  <si>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</si>
  <si>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</si>
  <si>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</si>
  <si>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</si>
  <si>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</si>
  <si>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</si>
  <si>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</si>
  <si>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</si>
  <si>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</si>
  <si>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</si>
  <si>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</si>
  <si>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</si>
  <si>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</si>
  <si>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</si>
  <si>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</si>
  <si>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</si>
  <si>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</si>
  <si>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</si>
  <si>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</si>
  <si>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</si>
  <si>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</si>
  <si>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</si>
  <si>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</si>
  <si>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</si>
  <si>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</si>
  <si>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</si>
  <si>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</si>
  <si>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</si>
  <si>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</si>
  <si>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</si>
  <si>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</si>
  <si>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</si>
  <si>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</si>
  <si>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</si>
  <si>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</si>
  <si>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</si>
  <si>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</si>
  <si>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</si>
  <si>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</si>
  <si>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</si>
  <si>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</si>
  <si>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</si>
  <si>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</si>
  <si>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</si>
  <si>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</si>
  <si>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</si>
  <si>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</si>
  <si>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</si>
  <si>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</si>
  <si>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</si>
  <si>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</si>
  <si>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</si>
  <si>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</si>
  <si>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</si>
  <si>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</si>
  <si>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</si>
  <si>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</si>
  <si>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</si>
  <si>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</si>
  <si>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</si>
  <si>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</si>
  <si>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</si>
  <si>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</si>
  <si>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</si>
  <si>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</si>
  <si>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</si>
  <si>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</si>
  <si>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</si>
  <si>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</si>
  <si>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</si>
  <si>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</si>
  <si>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</si>
  <si>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</si>
  <si>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</si>
  <si>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</si>
  <si>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</si>
  <si>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</si>
  <si>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</si>
  <si>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</si>
  <si>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</si>
  <si>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</si>
  <si>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</si>
  <si>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</si>
  <si>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</si>
  <si>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</si>
  <si>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</si>
  <si>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</si>
  <si>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</si>
  <si>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</si>
  <si>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</si>
  <si>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</si>
  <si>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</si>
  <si>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</si>
  <si>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</si>
  <si>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</si>
  <si>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</si>
  <si>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</si>
  <si>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</si>
  <si>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</si>
  <si>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</si>
  <si>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</si>
  <si>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</si>
  <si>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</si>
  <si>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</si>
  <si>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</si>
  <si>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</si>
  <si>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</si>
  <si>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</si>
  <si>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</si>
  <si>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</si>
  <si>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</si>
  <si>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</si>
  <si>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</si>
  <si>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</si>
  <si>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</si>
  <si>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</si>
  <si>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</si>
  <si>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</si>
  <si>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</si>
  <si>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</si>
  <si>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</si>
  <si>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</si>
  <si>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</si>
  <si>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</si>
  <si>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</si>
  <si>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</si>
  <si>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</si>
  <si>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</si>
  <si>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</si>
  <si>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</si>
  <si>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</si>
  <si>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</si>
  <si>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</si>
  <si>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</si>
  <si>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</si>
  <si>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</si>
  <si>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</si>
  <si>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</si>
  <si>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</si>
  <si>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</si>
  <si>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</si>
  <si>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</si>
  <si>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</si>
  <si>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</si>
  <si>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</si>
  <si>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</si>
  <si>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</si>
  <si>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</si>
  <si>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</si>
  <si>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</si>
  <si>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</si>
  <si>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</si>
  <si>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</si>
  <si>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</si>
  <si>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</si>
  <si>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</si>
  <si>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</si>
  <si>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</si>
  <si>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</si>
  <si>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</si>
  <si>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</si>
  <si>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</si>
  <si>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</si>
  <si>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</si>
  <si>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</si>
  <si>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</si>
  <si>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</si>
  <si>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</si>
  <si>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</si>
  <si>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</si>
  <si>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</si>
  <si>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</si>
  <si>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</si>
  <si>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</si>
  <si>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</si>
  <si>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</si>
  <si>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</si>
  <si>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</si>
  <si>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</si>
  <si>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</si>
  <si>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</si>
  <si>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</si>
  <si>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</si>
  <si>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</si>
  <si>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</si>
  <si>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</si>
  <si>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</si>
  <si>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</si>
  <si>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</si>
  <si>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</si>
  <si>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</si>
  <si>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</si>
  <si>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</si>
  <si>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</si>
  <si>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</si>
  <si>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</si>
  <si>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</si>
  <si>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</si>
  <si>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</si>
  <si>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</si>
  <si>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</si>
  <si>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</si>
  <si>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</si>
  <si>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</si>
  <si>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</si>
  <si>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</si>
  <si>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</si>
  <si>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</si>
  <si>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</si>
  <si>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</si>
  <si>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</si>
  <si>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</si>
  <si>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</si>
  <si>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</si>
  <si>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</si>
  <si>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</si>
  <si>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</si>
  <si>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</si>
  <si>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</si>
  <si>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</si>
  <si>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</si>
  <si>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</si>
  <si>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</si>
  <si>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</si>
  <si>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</si>
  <si>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</si>
  <si>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</si>
  <si>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</si>
  <si>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</si>
  <si>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</si>
  <si>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</si>
  <si>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</si>
  <si>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</si>
  <si>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</si>
  <si>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</si>
  <si>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</si>
  <si>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</si>
  <si>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</si>
  <si>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</si>
  <si>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</si>
  <si>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</si>
  <si>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</si>
  <si>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</si>
  <si>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</si>
  <si>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</si>
  <si>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</si>
  <si>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</si>
  <si>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</si>
  <si>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</si>
  <si>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</si>
  <si>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</si>
  <si>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</si>
  <si>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</si>
  <si>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</si>
  <si>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</si>
  <si>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</si>
  <si>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</si>
  <si>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</si>
  <si>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</si>
  <si>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</si>
  <si>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</si>
  <si>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</si>
  <si>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</si>
  <si>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</si>
  <si>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</si>
  <si>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</si>
  <si>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</si>
  <si>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</si>
  <si>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</si>
  <si>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</si>
  <si>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</si>
  <si>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</si>
  <si>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</si>
  <si>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</si>
  <si>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</si>
  <si>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</si>
  <si>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</si>
  <si>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</si>
  <si>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</si>
  <si>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</si>
  <si>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</si>
  <si>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</si>
  <si>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</si>
  <si>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</si>
  <si>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</si>
  <si>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</si>
  <si>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</si>
  <si>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</si>
  <si>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</si>
  <si>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</si>
  <si>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</si>
  <si>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</si>
  <si>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</si>
  <si>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</si>
  <si>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</si>
  <si>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</si>
  <si>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</si>
  <si>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</si>
  <si>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</si>
  <si>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</si>
  <si>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</si>
  <si>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</si>
  <si>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</si>
  <si>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</si>
  <si>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</si>
  <si>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</si>
  <si>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</si>
  <si>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</si>
  <si>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</si>
  <si>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</si>
  <si>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</si>
  <si>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</si>
  <si>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</si>
  <si>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</si>
  <si>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</si>
  <si>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</si>
  <si>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</si>
  <si>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</si>
  <si>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</si>
  <si>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</si>
  <si>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</si>
  <si>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</si>
  <si>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</si>
  <si>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</si>
  <si>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</si>
  <si>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</si>
  <si>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</si>
  <si>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</si>
  <si>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</si>
  <si>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</si>
  <si>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</si>
  <si>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</si>
  <si>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</si>
  <si>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</si>
  <si>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</si>
  <si>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</si>
  <si>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</si>
  <si>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</si>
  <si>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</si>
  <si>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</si>
  <si>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</si>
  <si>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</si>
  <si>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</si>
  <si>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</si>
  <si>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</si>
  <si>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</si>
  <si>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</si>
  <si>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</si>
  <si>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</si>
  <si>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</si>
  <si>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</si>
  <si>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</si>
  <si>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</si>
  <si>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</si>
  <si>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</si>
  <si>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</si>
  <si>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</si>
  <si>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</si>
  <si>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</si>
  <si>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</si>
  <si>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</si>
  <si>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</si>
  <si>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</si>
  <si>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</si>
  <si>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</si>
  <si>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</si>
  <si>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</si>
  <si>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</si>
  <si>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</si>
  <si>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</si>
  <si>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</si>
  <si>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</si>
  <si>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</si>
  <si>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</si>
  <si>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</si>
  <si>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</si>
  <si>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</si>
  <si>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</si>
  <si>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</si>
  <si>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</si>
  <si>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</si>
  <si>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</si>
  <si>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</si>
  <si>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</si>
  <si>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</si>
  <si>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</si>
  <si>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</si>
  <si>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</si>
  <si>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</si>
  <si>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</si>
  <si>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</si>
  <si>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</si>
  <si>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</si>
  <si>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</si>
  <si>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</si>
  <si>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</si>
  <si>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</si>
  <si>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</si>
  <si>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</si>
  <si>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</si>
  <si>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</si>
  <si>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</si>
  <si>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</si>
  <si>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</si>
  <si>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</si>
  <si>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</si>
  <si>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</si>
  <si>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</si>
  <si>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</si>
  <si>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</si>
  <si>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</si>
  <si>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</si>
  <si>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</si>
  <si>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</si>
  <si>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</si>
  <si>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</si>
  <si>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</si>
  <si>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</si>
  <si>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</si>
  <si>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</si>
  <si>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</si>
  <si>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</si>
  <si>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</si>
  <si>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</si>
  <si>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</si>
  <si>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</si>
  <si>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</si>
  <si>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</si>
  <si>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</si>
  <si>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</si>
  <si>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</si>
  <si>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</si>
  <si>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</si>
  <si>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</si>
  <si>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</si>
  <si>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</si>
  <si>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</si>
  <si>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</si>
  <si>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</si>
  <si>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</si>
  <si>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</si>
  <si>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</si>
  <si>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</si>
  <si>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</si>
  <si>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</si>
  <si>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</si>
  <si>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</si>
  <si>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</si>
  <si>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</si>
  <si>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</si>
  <si>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</si>
  <si>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</si>
  <si>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</si>
  <si>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</si>
  <si>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</si>
  <si>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</si>
  <si>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</si>
  <si>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</si>
  <si>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</si>
  <si>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</si>
  <si>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</si>
  <si>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</si>
  <si>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</si>
  <si>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</si>
  <si>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</si>
  <si>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</si>
  <si>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</si>
  <si>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</si>
  <si>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</si>
  <si>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</si>
  <si>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</si>
  <si>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</si>
  <si>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</si>
  <si>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</si>
  <si>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</si>
  <si>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</si>
  <si>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</si>
  <si>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</si>
  <si>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</si>
  <si>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</si>
  <si>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</si>
  <si>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</si>
  <si>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</si>
  <si>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</si>
  <si>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</si>
  <si>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</si>
  <si>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</si>
  <si>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</si>
  <si>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</si>
  <si>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</si>
  <si>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</si>
  <si>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</si>
  <si>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</si>
  <si>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</si>
  <si>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</si>
  <si>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</si>
  <si>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</si>
  <si>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</si>
  <si>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</si>
  <si>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</si>
  <si>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</si>
  <si>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</si>
  <si>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</si>
  <si>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</si>
  <si>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</si>
  <si>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</si>
  <si>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</si>
  <si>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</si>
  <si>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</si>
  <si>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</si>
  <si>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</si>
  <si>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</si>
  <si>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</si>
  <si>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</si>
  <si>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</si>
  <si>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</si>
  <si>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</si>
  <si>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</si>
  <si>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</si>
  <si>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</si>
  <si>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</si>
  <si>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</si>
  <si>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</si>
  <si>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</si>
  <si>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</si>
  <si>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</si>
  <si>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</si>
  <si>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</si>
  <si>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</si>
  <si>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</si>
  <si>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</si>
  <si>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</si>
  <si>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</si>
  <si>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</si>
  <si>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</si>
  <si>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</si>
  <si>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</si>
  <si>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</si>
  <si>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</si>
  <si>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</si>
  <si>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</si>
  <si>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</si>
  <si>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</si>
  <si>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</si>
  <si>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</si>
  <si>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</si>
  <si>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</si>
  <si>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</si>
  <si>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</si>
  <si>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</si>
  <si>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</si>
  <si>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</si>
  <si>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</si>
  <si>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</si>
  <si>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</si>
  <si>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</si>
  <si>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</si>
  <si>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</si>
  <si>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</si>
  <si>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</si>
  <si>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</si>
  <si>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</si>
  <si>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</si>
  <si>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</si>
  <si>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</si>
  <si>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</si>
  <si>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</si>
  <si>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</si>
  <si>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</si>
  <si>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</si>
  <si>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</si>
  <si>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</si>
  <si>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</si>
  <si>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</si>
  <si>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</si>
  <si>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</si>
  <si>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</si>
  <si>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</si>
  <si>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</si>
  <si>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</si>
  <si>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</si>
  <si>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</si>
  <si>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</si>
  <si>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</si>
  <si>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</si>
  <si>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</si>
  <si>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</si>
  <si>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</si>
  <si>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</si>
  <si>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</si>
  <si>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</si>
  <si>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</si>
  <si>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</si>
  <si>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</si>
  <si>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</si>
  <si>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</si>
  <si>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</si>
  <si>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</si>
  <si>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</si>
  <si>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</si>
  <si>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</si>
  <si>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</si>
  <si>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</si>
  <si>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</si>
  <si>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</si>
  <si>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</si>
  <si>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</si>
  <si>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</si>
  <si>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</si>
  <si>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</si>
  <si>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</si>
  <si>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</si>
  <si>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</si>
  <si>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</si>
  <si>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</si>
  <si>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</si>
  <si>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</si>
  <si>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</si>
  <si>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</si>
  <si>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</si>
  <si>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</si>
  <si>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</si>
  <si>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</si>
  <si>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</si>
  <si>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</si>
  <si>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</si>
  <si>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</si>
  <si>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</si>
  <si>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</si>
  <si>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</si>
  <si>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</si>
  <si>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</si>
  <si>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</si>
  <si>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</si>
  <si>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</si>
  <si>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</si>
  <si>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</si>
  <si>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</si>
  <si>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</si>
  <si>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</si>
  <si>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</si>
  <si>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</si>
  <si>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</si>
  <si>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</si>
  <si>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</si>
  <si>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</si>
  <si>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</si>
  <si>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</si>
  <si>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</si>
  <si>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</si>
  <si>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</si>
  <si>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</si>
  <si>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</si>
  <si>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</si>
  <si>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</si>
  <si>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</si>
  <si>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</si>
  <si>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</si>
  <si>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</si>
  <si>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</si>
  <si>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</si>
  <si>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</si>
  <si>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</si>
  <si>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</si>
  <si>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</si>
  <si>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</si>
  <si>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</si>
  <si>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</si>
  <si>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</si>
  <si>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</si>
  <si>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</si>
  <si>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</si>
  <si>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</si>
  <si>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</si>
  <si>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</si>
  <si>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</si>
  <si>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</si>
  <si>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</si>
  <si>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</si>
  <si>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</si>
  <si>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</si>
  <si>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</si>
  <si>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</si>
  <si>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</si>
  <si>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</si>
  <si>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</si>
  <si>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</si>
  <si>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</si>
  <si>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</si>
  <si>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</si>
  <si>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</si>
  <si>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</si>
  <si>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</si>
  <si>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</si>
  <si>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</si>
  <si>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</si>
  <si>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</si>
  <si>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</si>
  <si>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</si>
  <si>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</si>
  <si>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</si>
  <si>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</si>
  <si>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</si>
  <si>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</si>
  <si>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</si>
  <si>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</si>
  <si>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</si>
  <si>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</si>
  <si>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</si>
  <si>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</si>
  <si>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</si>
  <si>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</si>
  <si>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</si>
  <si>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</si>
  <si>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</si>
  <si>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</si>
  <si>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</si>
  <si>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</si>
  <si>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</si>
  <si>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</si>
  <si>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</si>
  <si>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</si>
  <si>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</si>
  <si>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</si>
  <si>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</si>
  <si>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</si>
  <si>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</si>
  <si>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</si>
  <si>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</si>
  <si>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</si>
  <si>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</si>
  <si>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</si>
  <si>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</si>
  <si>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</si>
  <si>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</si>
  <si>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</si>
  <si>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</si>
  <si>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</si>
  <si>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</si>
  <si>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</si>
  <si>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</si>
  <si>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</si>
  <si>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</si>
  <si>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</si>
  <si>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</si>
  <si>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</si>
  <si>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</si>
  <si>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</si>
  <si>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</si>
  <si>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</si>
  <si>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</si>
  <si>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</si>
  <si>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</si>
  <si>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</si>
  <si>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</si>
  <si>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</si>
  <si>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</si>
  <si>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</si>
  <si>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</si>
  <si>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</si>
  <si>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</si>
  <si>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</si>
  <si>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</si>
  <si>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</si>
  <si>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</si>
  <si>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</si>
  <si>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</si>
  <si>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</si>
  <si>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</si>
  <si>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</si>
  <si>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</si>
  <si>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</si>
  <si>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</si>
  <si>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</si>
  <si>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</si>
  <si>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</si>
  <si>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</si>
  <si>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</si>
  <si>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</si>
  <si>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</si>
  <si>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</si>
  <si>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</si>
  <si>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</si>
  <si>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</si>
  <si>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</si>
  <si>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</si>
  <si>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</si>
  <si>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</si>
  <si>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</si>
  <si>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</si>
  <si>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</si>
  <si>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</si>
  <si>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</si>
  <si>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</si>
  <si>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</si>
  <si>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</si>
  <si>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</si>
  <si>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</si>
  <si>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</si>
  <si>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</si>
  <si>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</si>
  <si>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</si>
  <si>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</si>
  <si>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</si>
  <si>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</si>
  <si>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</si>
  <si>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</si>
  <si>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</si>
  <si>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</si>
  <si>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</si>
  <si>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</si>
  <si>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</si>
  <si>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</si>
  <si>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</si>
  <si>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</si>
  <si>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</si>
  <si>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</si>
  <si>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</si>
  <si>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</si>
  <si>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</si>
  <si>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</si>
  <si>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</si>
  <si>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</si>
  <si>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</si>
  <si>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</si>
  <si>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</si>
  <si>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</si>
  <si>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</si>
  <si>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</si>
  <si>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</si>
  <si>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</si>
  <si>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</si>
  <si>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</si>
  <si>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</si>
  <si>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</si>
  <si>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</si>
  <si>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</si>
  <si>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</si>
  <si>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</si>
  <si>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</si>
  <si>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</si>
  <si>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</si>
  <si>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</si>
  <si>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</si>
  <si>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</si>
  <si>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</si>
  <si>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</si>
  <si>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</si>
  <si>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</si>
  <si>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</si>
  <si>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</si>
  <si>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</si>
  <si>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</si>
  <si>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</si>
  <si>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</si>
  <si>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</si>
  <si>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</si>
  <si>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</si>
  <si>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</si>
  <si>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</si>
  <si>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</si>
  <si>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</si>
  <si>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</si>
  <si>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</si>
  <si>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</si>
  <si>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</si>
  <si>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</si>
  <si>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</si>
  <si>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</si>
  <si>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</si>
  <si>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</si>
  <si>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</si>
  <si>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</si>
  <si>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</si>
  <si>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</si>
  <si>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</si>
  <si>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</si>
  <si>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</si>
  <si>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</si>
  <si>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</si>
  <si>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</si>
  <si>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</si>
  <si>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</si>
  <si>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</si>
  <si>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</si>
  <si>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</si>
  <si>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</si>
  <si>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</si>
  <si>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</si>
  <si>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</si>
  <si>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</si>
  <si>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</si>
  <si>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</si>
  <si>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</si>
  <si>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</si>
  <si>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</si>
  <si>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</si>
  <si>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</si>
  <si>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</si>
  <si>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</si>
  <si>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</si>
  <si>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</si>
  <si>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</si>
  <si>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</si>
  <si>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</si>
  <si>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</si>
  <si>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</si>
  <si>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</si>
  <si>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</si>
  <si>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</si>
  <si>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</si>
  <si>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</si>
  <si>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</si>
  <si>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</si>
  <si>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</si>
  <si>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</si>
  <si>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</si>
  <si>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</si>
  <si>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</si>
  <si>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</si>
  <si>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</si>
  <si>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</si>
  <si>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</si>
  <si>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</si>
  <si>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</si>
  <si>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</si>
  <si>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</si>
  <si>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</si>
  <si>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</si>
  <si>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</si>
  <si>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</si>
  <si>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</si>
  <si>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</si>
  <si>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</si>
  <si>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</si>
  <si>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</si>
  <si>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</si>
  <si>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</si>
  <si>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</si>
  <si>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</si>
  <si>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</si>
  <si>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</si>
  <si>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</si>
  <si>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</si>
  <si>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</si>
  <si>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</si>
  <si>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</si>
  <si>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</si>
  <si>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</si>
  <si>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</si>
  <si>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</si>
  <si>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</si>
  <si>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</si>
  <si>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</si>
  <si>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</si>
  <si>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</si>
  <si>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</si>
  <si>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</si>
  <si>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</si>
  <si>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</si>
  <si>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</si>
  <si>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</si>
  <si>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</si>
  <si>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</si>
  <si>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</si>
  <si>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</si>
  <si>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</si>
  <si>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</si>
  <si>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</si>
  <si>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</si>
  <si>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</si>
  <si>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</si>
  <si>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</si>
  <si>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</si>
  <si>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</si>
  <si>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</si>
  <si>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</si>
  <si>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</si>
  <si>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</si>
  <si>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</si>
  <si>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</si>
  <si>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</si>
  <si>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</si>
  <si>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</si>
  <si>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</si>
  <si>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</si>
  <si>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</si>
  <si>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</si>
  <si>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</si>
  <si>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</si>
  <si>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</si>
  <si>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</si>
  <si>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</si>
  <si>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</si>
  <si>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</si>
  <si>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</si>
  <si>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</si>
  <si>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</si>
  <si>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</si>
  <si>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</si>
  <si>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</si>
  <si>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</si>
  <si>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</si>
  <si>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</si>
  <si>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</si>
  <si>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</si>
  <si>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</si>
  <si>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</si>
  <si>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</si>
  <si>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</si>
  <si>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</si>
  <si>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</si>
  <si>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</si>
  <si>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</si>
  <si>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</si>
  <si>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</si>
  <si>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</si>
  <si>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</si>
  <si>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</si>
  <si>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</si>
  <si>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</si>
  <si>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</si>
  <si>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</si>
  <si>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</si>
  <si>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</si>
  <si>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</si>
  <si>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</si>
  <si>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</si>
  <si>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</si>
  <si>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</si>
  <si>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</si>
  <si>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</si>
  <si>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</si>
  <si>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</si>
  <si>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</si>
  <si>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</si>
  <si>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</si>
  <si>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</si>
  <si>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</si>
  <si>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</si>
  <si>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</si>
  <si>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</si>
  <si>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</si>
  <si>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</si>
  <si>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</si>
  <si>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</si>
  <si>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</si>
  <si>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</si>
  <si>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</si>
  <si>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</si>
  <si>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</si>
  <si>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</si>
  <si>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</si>
  <si>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</si>
  <si>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</si>
  <si>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</si>
  <si>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</si>
  <si>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</si>
  <si>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</si>
  <si>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</si>
  <si>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</si>
  <si>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</si>
  <si>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</si>
  <si>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</si>
  <si>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</si>
  <si>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</si>
  <si>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</si>
  <si>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</si>
  <si>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</si>
  <si>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</si>
  <si>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</si>
  <si>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</si>
  <si>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</si>
  <si>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</si>
  <si>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</si>
  <si>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</si>
  <si>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</si>
  <si>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</si>
  <si>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</si>
  <si>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</si>
  <si>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</si>
  <si>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</si>
  <si>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</si>
  <si>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</si>
  <si>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</si>
  <si>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</si>
  <si>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</si>
  <si>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</si>
  <si>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</si>
  <si>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</si>
  <si>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</si>
  <si>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</si>
  <si>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</si>
  <si>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</si>
  <si>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</si>
  <si>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</si>
  <si>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</si>
  <si>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</si>
  <si>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</si>
  <si>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</si>
  <si>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</si>
  <si>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</si>
  <si>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</si>
  <si>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</si>
  <si>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</si>
  <si>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</si>
  <si>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</si>
  <si>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</si>
  <si>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</si>
  <si>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</si>
  <si>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</si>
  <si>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</si>
  <si>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</si>
  <si>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</si>
  <si>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</si>
  <si>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</si>
  <si>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</si>
  <si>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</si>
  <si>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</si>
  <si>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</si>
  <si>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</si>
  <si>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</si>
  <si>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</si>
  <si>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</si>
  <si>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</si>
  <si>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</si>
  <si>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</si>
  <si>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</si>
  <si>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</si>
  <si>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</si>
  <si>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</si>
  <si>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</si>
  <si>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</si>
  <si>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</si>
  <si>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</si>
  <si>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</si>
  <si>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</si>
  <si>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</si>
  <si>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</si>
  <si>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</si>
  <si>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</si>
  <si>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</si>
  <si>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</si>
  <si>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</si>
  <si>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</si>
  <si>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</si>
  <si>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</si>
  <si>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</si>
  <si>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</si>
  <si>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</si>
  <si>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</si>
  <si>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</si>
  <si>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</si>
  <si>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</si>
  <si>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</si>
  <si>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</si>
  <si>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</si>
  <si>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</si>
  <si>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</si>
  <si>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</si>
  <si>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</si>
  <si>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</si>
  <si>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</si>
  <si>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</si>
  <si>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</si>
  <si>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</si>
  <si>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</si>
  <si>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</si>
  <si>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</si>
  <si>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</si>
  <si>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</si>
  <si>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</si>
  <si>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</si>
  <si>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</si>
  <si>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</si>
  <si>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</si>
  <si>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</si>
  <si>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</si>
  <si>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</si>
  <si>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</si>
  <si>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</si>
  <si>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</si>
  <si>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</si>
  <si>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</si>
  <si>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</si>
  <si>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</si>
  <si>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</si>
  <si>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</si>
  <si>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</si>
  <si>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</si>
  <si>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</si>
  <si>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</si>
  <si>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</si>
  <si>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</si>
  <si>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</si>
  <si>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</si>
  <si>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</si>
  <si>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</si>
  <si>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</si>
  <si>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</si>
  <si>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</si>
  <si>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</si>
  <si>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</si>
  <si>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</si>
  <si>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</si>
  <si>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</si>
  <si>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</si>
  <si>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</si>
  <si>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</si>
  <si>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</si>
  <si>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</si>
  <si>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</si>
  <si>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</si>
  <si>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</si>
  <si>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</si>
  <si>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</si>
  <si>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</si>
  <si>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</si>
  <si>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</si>
  <si>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</si>
  <si>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</si>
  <si>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</si>
  <si>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</si>
  <si>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</si>
  <si>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</si>
  <si>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</si>
  <si>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</si>
  <si>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</si>
  <si>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</si>
  <si>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</si>
  <si>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</si>
  <si>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</si>
  <si>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</si>
  <si>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</si>
  <si>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</si>
  <si>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</si>
  <si>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</si>
  <si>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</si>
  <si>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</si>
  <si>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</si>
  <si>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</si>
  <si>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</si>
  <si>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</si>
  <si>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</si>
  <si>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</si>
  <si>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</si>
  <si>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</si>
  <si>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</si>
  <si>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</si>
  <si>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</si>
  <si>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</si>
  <si>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</si>
  <si>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</si>
  <si>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</si>
  <si>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</si>
  <si>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</si>
  <si>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</si>
  <si>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</si>
  <si>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</si>
  <si>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</si>
  <si>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</si>
  <si>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</si>
  <si>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</si>
  <si>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</si>
  <si>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</si>
  <si>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</si>
  <si>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</si>
  <si>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</si>
  <si>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</si>
  <si>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</si>
  <si>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</si>
  <si>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</si>
  <si>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</si>
  <si>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</si>
  <si>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</si>
  <si>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</si>
  <si>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</si>
  <si>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</si>
  <si>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</si>
  <si>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</si>
  <si>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</si>
  <si>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</si>
  <si>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</si>
  <si>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</si>
  <si>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</si>
  <si>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</si>
  <si>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</si>
  <si>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</si>
  <si>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</si>
  <si>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</si>
  <si>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</si>
  <si>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</si>
  <si>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</si>
  <si>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</si>
  <si>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</si>
  <si>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</si>
  <si>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</si>
  <si>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</si>
  <si>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</si>
  <si>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</si>
  <si>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</si>
  <si>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</si>
  <si>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</si>
  <si>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</si>
  <si>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</si>
  <si>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</si>
  <si>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</si>
  <si>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</si>
  <si>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</si>
  <si>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</si>
  <si>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</si>
  <si>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</si>
  <si>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</si>
  <si>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</si>
  <si>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</si>
  <si>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</si>
  <si>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</si>
  <si>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</si>
  <si>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</si>
  <si>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</si>
  <si>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</si>
  <si>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</si>
  <si>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</si>
  <si>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</si>
  <si>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</si>
  <si>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</si>
  <si>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</si>
  <si>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</si>
  <si>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</si>
  <si>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</si>
  <si>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</si>
  <si>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</si>
  <si>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</si>
  <si>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</si>
  <si>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</si>
  <si>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</si>
  <si>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</si>
  <si>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</si>
  <si>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</si>
  <si>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</si>
  <si>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</si>
  <si>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</si>
  <si>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</si>
  <si>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</si>
  <si>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</si>
  <si>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</si>
  <si>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</si>
  <si>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</si>
  <si>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</si>
  <si>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</si>
  <si>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</si>
  <si>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</si>
  <si>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</si>
  <si>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</si>
  <si>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</si>
  <si>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</si>
  <si>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</si>
  <si>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</si>
  <si>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</si>
  <si>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</si>
  <si>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</si>
  <si>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</si>
  <si>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</si>
  <si>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</si>
  <si>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</si>
  <si>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</si>
  <si>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</si>
  <si>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</si>
  <si>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</si>
  <si>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</si>
  <si>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</si>
  <si>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</si>
  <si>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</si>
  <si>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</si>
  <si>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</si>
  <si>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</si>
  <si>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</si>
  <si>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</si>
  <si>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</si>
  <si>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</si>
  <si>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</si>
  <si>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</si>
  <si>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</si>
  <si>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</si>
  <si>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</si>
  <si>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</si>
  <si>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</si>
  <si>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</si>
  <si>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</si>
  <si>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</si>
  <si>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</si>
  <si>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</si>
  <si>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</si>
  <si>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</si>
  <si>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</si>
  <si>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</si>
  <si>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</si>
  <si>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</si>
  <si>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</si>
  <si>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</si>
  <si>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</si>
  <si>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</si>
  <si>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</si>
  <si>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</si>
  <si>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</si>
  <si>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</si>
  <si>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</si>
  <si>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</si>
  <si>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</si>
  <si>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</si>
  <si>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</si>
  <si>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</si>
  <si>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</si>
  <si>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</si>
  <si>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</si>
  <si>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</si>
  <si>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</si>
  <si>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</si>
  <si>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</si>
  <si>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</si>
  <si>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</si>
  <si>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</si>
  <si>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</si>
  <si>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</si>
  <si>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</si>
  <si>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</si>
  <si>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</si>
  <si>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</si>
  <si>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</si>
  <si>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</si>
  <si>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</si>
  <si>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</si>
  <si>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</si>
  <si>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</si>
  <si>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</si>
  <si>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</si>
  <si>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</si>
  <si>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</si>
  <si>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</si>
  <si>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</si>
  <si>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</si>
  <si>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</si>
  <si>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</si>
  <si>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</si>
  <si>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</si>
  <si>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</si>
  <si>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</si>
  <si>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</si>
  <si>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</si>
  <si>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</si>
  <si>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</si>
  <si>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</si>
  <si>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</si>
  <si>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</si>
  <si>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</si>
  <si>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</si>
  <si>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</si>
  <si>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</si>
  <si>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</si>
  <si>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</si>
  <si>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</si>
  <si>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</si>
  <si>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</si>
  <si>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</si>
  <si>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</si>
  <si>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</si>
  <si>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</si>
  <si>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</si>
  <si>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</si>
  <si>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</si>
  <si>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</si>
  <si>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</si>
  <si>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</si>
  <si>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</si>
  <si>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</si>
  <si>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</si>
  <si>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</si>
  <si>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</si>
  <si>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</si>
  <si>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</si>
  <si>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</si>
  <si>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</si>
  <si>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</si>
  <si>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</si>
  <si>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</si>
  <si>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</si>
  <si>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</si>
  <si>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</si>
  <si>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</si>
  <si>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</si>
  <si>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</si>
  <si>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</si>
  <si>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</si>
  <si>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</si>
  <si>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</si>
  <si>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</si>
  <si>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</si>
  <si>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</si>
  <si>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</si>
  <si>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</si>
  <si>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</si>
  <si>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</si>
  <si>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</si>
  <si>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</si>
  <si>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</si>
  <si>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</si>
  <si>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</si>
  <si>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</si>
  <si>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</si>
  <si>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</si>
  <si>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</si>
  <si>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</si>
  <si>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</si>
  <si>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</si>
  <si>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</si>
  <si>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</si>
  <si>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</si>
  <si>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</si>
  <si>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</si>
  <si>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</si>
  <si>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</si>
  <si>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</si>
  <si>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</si>
  <si>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</si>
  <si>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</si>
  <si>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</si>
  <si>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</si>
  <si>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</si>
  <si>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</si>
  <si>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</si>
  <si>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</si>
  <si>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</si>
  <si>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</si>
  <si>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</si>
  <si>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</si>
  <si>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</si>
  <si>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</si>
  <si>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</si>
  <si>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</si>
  <si>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</si>
  <si>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</si>
  <si>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</si>
  <si>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</si>
  <si>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</si>
  <si>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</si>
  <si>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</si>
  <si>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</si>
  <si>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</si>
  <si>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</si>
  <si>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</si>
  <si>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</si>
  <si>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</si>
  <si>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</si>
  <si>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</si>
  <si>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</si>
  <si>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</si>
  <si>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</si>
  <si>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</si>
  <si>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</si>
  <si>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</si>
  <si>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</si>
  <si>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</si>
  <si>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</si>
  <si>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</si>
  <si>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</si>
  <si>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</si>
  <si>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</si>
  <si>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</si>
  <si>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</si>
  <si>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</si>
  <si>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</si>
  <si>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</si>
  <si>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</si>
  <si>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</si>
  <si>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</si>
  <si>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</si>
  <si>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</si>
  <si>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</si>
  <si>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</si>
  <si>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</si>
  <si>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</si>
  <si>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</si>
  <si>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</si>
  <si>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</si>
  <si>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</si>
  <si>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</si>
  <si>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</si>
  <si>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</si>
  <si>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</si>
  <si>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</si>
  <si>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</si>
  <si>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</si>
  <si>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</si>
  <si>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</si>
  <si>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</si>
  <si>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</si>
  <si>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</si>
  <si>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</si>
  <si>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</si>
  <si>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</si>
  <si>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</si>
  <si>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</si>
  <si>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</si>
  <si>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</si>
  <si>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</si>
  <si>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</si>
  <si>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</si>
  <si>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</si>
  <si>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</si>
  <si>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</si>
  <si>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</si>
  <si>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</si>
  <si>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</si>
  <si>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</si>
  <si>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</si>
  <si>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</si>
  <si>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</si>
  <si>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</si>
  <si>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</si>
  <si>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</si>
  <si>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</si>
  <si>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</si>
  <si>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</si>
  <si>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</si>
  <si>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</si>
  <si>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</si>
  <si>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</si>
  <si>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</si>
  <si>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</si>
  <si>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</si>
  <si>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</si>
  <si>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</si>
  <si>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</si>
  <si>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</si>
  <si>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</si>
  <si>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</si>
  <si>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</si>
  <si>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</si>
  <si>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</si>
  <si>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</si>
  <si>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</si>
  <si>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</si>
  <si>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</si>
  <si>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</si>
  <si>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</si>
  <si>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</si>
  <si>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</si>
  <si>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</si>
  <si>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</si>
  <si>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</si>
  <si>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</si>
  <si>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</si>
  <si>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</si>
  <si>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</si>
  <si>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</si>
  <si>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</si>
  <si>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</si>
  <si>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</si>
  <si>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</si>
  <si>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</si>
  <si>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</si>
  <si>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</si>
  <si>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</si>
  <si>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</si>
  <si>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</si>
  <si>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</si>
  <si>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</si>
  <si>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</si>
  <si>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</si>
  <si>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</si>
  <si>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</si>
  <si>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</si>
  <si>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</si>
  <si>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</si>
  <si>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</si>
  <si>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</si>
  <si>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</si>
  <si>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</si>
  <si>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</si>
  <si>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</si>
  <si>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</si>
  <si>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</si>
  <si>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</si>
  <si>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</si>
  <si>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</si>
  <si>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</si>
  <si>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</si>
  <si>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</si>
  <si>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</si>
  <si>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</si>
  <si>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</si>
  <si>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</si>
  <si>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</si>
  <si>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</si>
  <si>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</si>
  <si>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</si>
  <si>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</si>
  <si>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</si>
  <si>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</si>
  <si>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</si>
  <si>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</si>
  <si>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</si>
  <si>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</si>
  <si>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</si>
  <si>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</si>
  <si>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</si>
  <si>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</si>
  <si>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</si>
  <si>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</si>
  <si>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</si>
  <si>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</si>
  <si>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</si>
  <si>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</si>
  <si>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</si>
  <si>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</si>
  <si>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</si>
  <si>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</si>
  <si>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</si>
  <si>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</si>
  <si>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</si>
  <si>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</si>
  <si>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</si>
  <si>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</si>
  <si>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</si>
  <si>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</si>
  <si>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</si>
  <si>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</si>
  <si>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</si>
  <si>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</si>
  <si>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</si>
  <si>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</si>
  <si>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</si>
  <si>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</si>
  <si>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</si>
  <si>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</si>
  <si>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</si>
  <si>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</si>
  <si>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</si>
  <si>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</si>
  <si>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</si>
  <si>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</si>
  <si>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</si>
  <si>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</si>
  <si>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</si>
  <si>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</si>
  <si>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</si>
  <si>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</si>
  <si>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</si>
  <si>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</si>
  <si>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</si>
  <si>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</si>
  <si>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</si>
  <si>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</si>
  <si>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</si>
  <si>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</si>
  <si>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</si>
  <si>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</si>
  <si>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</si>
  <si>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</si>
  <si>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</si>
  <si>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</si>
  <si>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</si>
  <si>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</si>
  <si>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</si>
  <si>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</si>
  <si>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</si>
  <si>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</si>
  <si>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</si>
  <si>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</si>
  <si>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</si>
  <si>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</si>
  <si>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</si>
  <si>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</si>
  <si>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</si>
  <si>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</si>
  <si>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</si>
  <si>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</si>
  <si>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</si>
  <si>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</si>
  <si>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</si>
  <si>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</si>
  <si>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</si>
  <si>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</si>
  <si>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</si>
  <si>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</si>
  <si>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</si>
  <si>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</si>
  <si>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</si>
  <si>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</si>
  <si>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</si>
  <si>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</si>
  <si>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</si>
  <si>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</si>
  <si>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</si>
  <si>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</si>
  <si>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</si>
  <si>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</si>
  <si>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</si>
  <si>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</si>
  <si>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</si>
  <si>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</si>
  <si>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</si>
  <si>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</si>
  <si>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</si>
  <si>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</si>
  <si>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</si>
  <si>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</si>
  <si>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</si>
  <si>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</si>
  <si>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</si>
  <si>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</si>
  <si>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</si>
  <si>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</si>
  <si>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</si>
  <si>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</si>
  <si>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</si>
  <si>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</si>
  <si>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</si>
  <si>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</si>
  <si>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</si>
  <si>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</si>
  <si>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</si>
  <si>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</si>
  <si>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</si>
  <si>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</si>
  <si>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</si>
  <si>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</si>
  <si>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</si>
  <si>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</si>
  <si>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</si>
  <si>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</si>
  <si>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</si>
  <si>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</si>
  <si>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</si>
  <si>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</si>
  <si>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</si>
  <si>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</si>
  <si>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</si>
  <si>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</si>
  <si>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</si>
  <si>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</si>
  <si>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</si>
  <si>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</si>
  <si>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</si>
  <si>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</si>
  <si>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</si>
  <si>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</si>
  <si>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</si>
  <si>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</si>
  <si>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</si>
  <si>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</si>
  <si>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</si>
  <si>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</si>
  <si>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</si>
  <si>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</si>
  <si>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</si>
  <si>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</si>
  <si>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</si>
  <si>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</si>
  <si>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</si>
  <si>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</si>
  <si>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</si>
  <si>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</si>
  <si>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</si>
  <si>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</si>
  <si>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</si>
  <si>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</si>
  <si>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</si>
  <si>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</si>
  <si>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</si>
  <si>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</si>
  <si>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</si>
  <si>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</si>
  <si>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</si>
  <si>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</si>
  <si>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</si>
  <si>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</si>
  <si>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</si>
  <si>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</si>
  <si>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</si>
  <si>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</si>
  <si>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</si>
  <si>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</si>
  <si>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</si>
  <si>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</si>
  <si>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</si>
  <si>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</si>
  <si>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</si>
  <si>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</si>
  <si>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</si>
  <si>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</si>
  <si>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</si>
  <si>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</si>
  <si>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</si>
  <si>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</si>
  <si>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</si>
  <si>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</si>
  <si>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</si>
  <si>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</si>
  <si>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</si>
  <si>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</si>
  <si>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</si>
  <si>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</si>
  <si>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</si>
  <si>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</si>
  <si>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</si>
  <si>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</si>
  <si>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</si>
  <si>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</si>
  <si>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</si>
  <si>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</si>
  <si>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</si>
  <si>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</si>
  <si>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</si>
  <si>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</si>
  <si>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</si>
  <si>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</si>
  <si>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</si>
  <si>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</si>
  <si>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</si>
  <si>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</si>
  <si>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</si>
  <si>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</si>
  <si>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</si>
  <si>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</si>
  <si>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</si>
  <si>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</si>
  <si>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</si>
  <si>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</si>
  <si>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</si>
  <si>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</si>
  <si>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</si>
  <si>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</si>
  <si>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</si>
  <si>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</si>
  <si>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</si>
  <si>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</si>
  <si>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</si>
  <si>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</si>
  <si>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</si>
  <si>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</si>
  <si>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</si>
  <si>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</si>
  <si>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</si>
  <si>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</si>
  <si>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</si>
  <si>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</si>
  <si>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</si>
  <si>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</si>
  <si>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</si>
  <si>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</si>
  <si>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</si>
  <si>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</si>
  <si>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</si>
  <si>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</si>
  <si>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</si>
  <si>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</si>
  <si>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</si>
  <si>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</si>
  <si>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</si>
  <si>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</si>
  <si>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</si>
  <si>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</si>
  <si>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</si>
  <si>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</si>
  <si>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</si>
  <si>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</si>
  <si>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</si>
  <si>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</si>
  <si>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</si>
  <si>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</si>
  <si>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</si>
  <si>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</si>
  <si>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</si>
  <si>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</si>
  <si>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</si>
  <si>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</si>
  <si>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</si>
  <si>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</si>
  <si>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</si>
  <si>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</si>
  <si>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</si>
  <si>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</si>
  <si>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</si>
  <si>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</si>
  <si>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</si>
  <si>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</si>
  <si>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</si>
  <si>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</si>
  <si>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</si>
  <si>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</si>
  <si>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</si>
  <si>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</si>
  <si>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</si>
  <si>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</si>
  <si>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</si>
  <si>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</si>
  <si>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</si>
  <si>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</si>
  <si>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</si>
  <si>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</si>
  <si>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</si>
  <si>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</si>
  <si>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</si>
  <si>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</si>
  <si>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</si>
  <si>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</si>
  <si>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</si>
  <si>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</si>
  <si>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</si>
  <si>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</si>
  <si>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</si>
  <si>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</si>
  <si>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</si>
  <si>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</si>
  <si>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</si>
  <si>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</si>
  <si>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</si>
  <si>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</si>
  <si>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</si>
  <si>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</si>
  <si>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</si>
  <si>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</si>
  <si>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</si>
  <si>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</si>
  <si>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</si>
  <si>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</si>
  <si>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</si>
  <si>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</si>
  <si>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</si>
  <si>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</si>
  <si>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</si>
  <si>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</si>
  <si>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</si>
  <si>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</si>
  <si>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</si>
  <si>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</si>
  <si>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</si>
  <si>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</si>
  <si>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</si>
  <si>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</si>
  <si>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</si>
  <si>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</si>
  <si>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</si>
  <si>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</si>
  <si>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</si>
  <si>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</si>
  <si>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</si>
  <si>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</si>
  <si>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</si>
  <si>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</si>
  <si>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</si>
  <si>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</si>
  <si>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</si>
  <si>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</si>
  <si>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</si>
  <si>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</si>
  <si>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</si>
  <si>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</si>
  <si>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</si>
  <si>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</si>
  <si>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</si>
  <si>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</si>
  <si>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</si>
  <si>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</si>
  <si>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</si>
  <si>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</si>
  <si>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</si>
  <si>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</si>
  <si>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</si>
  <si>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</si>
  <si>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</si>
  <si>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</si>
  <si>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</si>
  <si>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</si>
  <si>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</si>
  <si>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</si>
  <si>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</si>
  <si>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</si>
  <si>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</si>
  <si>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</si>
  <si>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</si>
  <si>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</si>
  <si>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</si>
  <si>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</si>
  <si>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</si>
  <si>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</si>
  <si>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</si>
  <si>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</si>
  <si>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</si>
  <si>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</si>
  <si>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</si>
  <si>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</si>
  <si>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</si>
  <si>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</si>
  <si>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</si>
  <si>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</si>
  <si>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</si>
  <si>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</si>
  <si>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</si>
  <si>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</si>
  <si>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</si>
  <si>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</si>
  <si>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</si>
  <si>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</si>
  <si>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</si>
  <si>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</si>
  <si>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</si>
  <si>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</si>
  <si>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</si>
  <si>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</si>
  <si>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</si>
  <si>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</si>
  <si>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</si>
  <si>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</si>
  <si>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</si>
  <si>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</si>
  <si>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</si>
  <si>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</si>
  <si>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</si>
  <si>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</si>
  <si>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</si>
  <si>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</si>
  <si>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</si>
  <si>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</si>
  <si>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</si>
  <si>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</si>
  <si>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</si>
  <si>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</si>
  <si>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</si>
  <si>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</si>
  <si>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</si>
  <si>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</si>
  <si>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</si>
  <si>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</si>
  <si>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</si>
  <si>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</si>
  <si>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</si>
  <si>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</si>
  <si>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</si>
  <si>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</si>
  <si>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</si>
  <si>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</si>
  <si>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</si>
  <si>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</si>
  <si>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</si>
  <si>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</si>
  <si>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</si>
  <si>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</si>
  <si>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</si>
  <si>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</si>
  <si>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</si>
  <si>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</si>
  <si>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</si>
  <si>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</si>
  <si>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</si>
  <si>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</si>
  <si>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</si>
  <si>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</si>
  <si>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</si>
  <si>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</si>
  <si>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</si>
  <si>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</si>
  <si>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</si>
  <si>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</si>
  <si>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</si>
  <si>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</si>
  <si>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</si>
  <si>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</si>
  <si>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</si>
  <si>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</si>
  <si>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</si>
  <si>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</si>
  <si>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</si>
  <si>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</si>
  <si>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</si>
  <si>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</si>
  <si>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</si>
  <si>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</si>
  <si>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</si>
  <si>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</si>
  <si>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</si>
  <si>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</si>
  <si>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</si>
  <si>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</si>
  <si>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</si>
  <si>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</si>
  <si>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</si>
  <si>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</si>
  <si>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</si>
  <si>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</si>
  <si>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</si>
  <si>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</si>
  <si>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</si>
  <si>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</si>
  <si>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</si>
  <si>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</si>
  <si>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</si>
  <si>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</si>
  <si>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</si>
  <si>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</si>
  <si>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</si>
  <si>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</si>
  <si>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</si>
  <si>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</si>
  <si>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</si>
  <si>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</si>
  <si>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</si>
  <si>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</si>
  <si>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</si>
  <si>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</si>
  <si>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</si>
  <si>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</si>
  <si>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</si>
  <si>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</si>
  <si>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</si>
  <si>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</si>
  <si>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</si>
  <si>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</si>
  <si>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</si>
  <si>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</si>
  <si>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</si>
  <si>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</si>
  <si>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</si>
  <si>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</si>
  <si>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</si>
  <si>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</si>
  <si>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</si>
  <si>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</si>
  <si>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</si>
  <si>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</si>
  <si>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</si>
  <si>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</si>
  <si>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</si>
  <si>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</si>
  <si>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</si>
  <si>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</si>
  <si>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</si>
  <si>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</si>
  <si>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</si>
  <si>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</si>
  <si>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</si>
  <si>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</si>
  <si>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</si>
  <si>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</si>
  <si>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</si>
  <si>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</si>
  <si>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</si>
  <si>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</si>
  <si>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</si>
  <si>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</si>
  <si>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</si>
  <si>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</si>
  <si>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</si>
  <si>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</si>
  <si>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</si>
  <si>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</si>
  <si>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</si>
  <si>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</si>
  <si>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</si>
  <si>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</si>
  <si>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</si>
  <si>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</si>
  <si>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</si>
  <si>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</si>
  <si>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</si>
  <si>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</si>
  <si>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</si>
  <si>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</si>
  <si>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</si>
  <si>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</si>
  <si>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</si>
  <si>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</si>
  <si>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</si>
  <si>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</si>
  <si>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</si>
  <si>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</si>
  <si>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</si>
  <si>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</si>
  <si>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</si>
  <si>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</si>
  <si>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</si>
  <si>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</si>
  <si>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</si>
  <si>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</si>
  <si>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</si>
  <si>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</si>
  <si>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</si>
  <si>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</si>
  <si>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</si>
  <si>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</si>
  <si>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</si>
  <si>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</si>
  <si>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</si>
  <si>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</si>
  <si>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</si>
  <si>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</si>
  <si>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</si>
  <si>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</si>
  <si>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</si>
  <si>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</si>
  <si>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</si>
  <si>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</si>
  <si>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</si>
  <si>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</si>
  <si>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</si>
  <si>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</si>
  <si>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</si>
  <si>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</si>
  <si>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</si>
  <si>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</si>
  <si>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</si>
  <si>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</si>
  <si>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</si>
  <si>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</si>
  <si>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</si>
  <si>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</si>
  <si>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</si>
  <si>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</si>
  <si>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</si>
  <si>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</si>
  <si>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</si>
  <si>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</si>
  <si>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</si>
  <si>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</si>
  <si>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</si>
  <si>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</si>
  <si>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</si>
  <si>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</si>
  <si>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</si>
  <si>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</si>
  <si>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</si>
  <si>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</si>
  <si>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</si>
  <si>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</si>
  <si>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</si>
  <si>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</si>
  <si>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</si>
  <si>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</si>
  <si>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</si>
  <si>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</si>
  <si>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</si>
  <si>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</si>
  <si>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</si>
  <si>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</si>
  <si>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</si>
  <si>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</si>
  <si>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</si>
  <si>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</si>
  <si>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</si>
  <si>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</si>
  <si>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</si>
  <si>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</si>
  <si>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</si>
  <si>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</si>
  <si>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</si>
  <si>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</si>
  <si>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</si>
  <si>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</si>
  <si>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</si>
  <si>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</si>
  <si>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</si>
  <si>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</si>
  <si>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</si>
  <si>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</si>
  <si>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</si>
  <si>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</si>
  <si>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</si>
  <si>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</si>
  <si>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</si>
  <si>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</si>
  <si>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</si>
  <si>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</si>
  <si>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</si>
  <si>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</si>
  <si>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</si>
  <si>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</si>
  <si>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</si>
  <si>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</si>
  <si>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</si>
  <si>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</si>
  <si>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</si>
  <si>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</si>
  <si>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</si>
  <si>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</si>
  <si>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</si>
  <si>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</si>
  <si>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</si>
  <si>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</si>
  <si>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</si>
  <si>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</si>
  <si>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</si>
  <si>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</si>
  <si>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</si>
  <si>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</si>
  <si>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</si>
  <si>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</si>
  <si>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</si>
  <si>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</si>
  <si>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</si>
  <si>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</si>
  <si>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</si>
  <si>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</si>
  <si>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</si>
  <si>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</si>
  <si>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</si>
  <si>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</si>
  <si>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</si>
  <si>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</si>
  <si>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</si>
  <si>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</si>
  <si>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</si>
  <si>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</si>
  <si>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</si>
  <si>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</si>
  <si>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</si>
  <si>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</si>
  <si>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</si>
  <si>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</si>
  <si>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</si>
  <si>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</si>
  <si>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</si>
  <si>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</si>
  <si>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</si>
  <si>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</si>
  <si>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</si>
  <si>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</si>
  <si>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</si>
  <si>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</si>
  <si>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</si>
  <si>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</si>
  <si>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</si>
  <si>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</si>
  <si>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</si>
  <si>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</si>
  <si>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</si>
  <si>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</si>
  <si>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</si>
  <si>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</si>
  <si>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</si>
  <si>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</si>
  <si>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</si>
  <si>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</si>
  <si>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</si>
  <si>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</si>
  <si>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</si>
  <si>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</si>
  <si>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</si>
  <si>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</si>
  <si>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</si>
  <si>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</si>
  <si>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</si>
  <si>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</si>
  <si>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</si>
  <si>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</si>
  <si>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</si>
  <si>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</si>
  <si>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</si>
  <si>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</si>
  <si>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</si>
  <si>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</si>
  <si>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</si>
  <si>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</si>
  <si>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</si>
  <si>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</si>
  <si>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</si>
  <si>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</si>
  <si>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</si>
  <si>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</si>
  <si>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</si>
  <si>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</si>
  <si>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</si>
  <si>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</si>
  <si>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</si>
  <si>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</si>
  <si>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</si>
  <si>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</si>
  <si>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</si>
  <si>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</si>
  <si>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</si>
  <si>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</si>
  <si>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</si>
  <si>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</si>
  <si>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</si>
  <si>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</si>
  <si>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</si>
  <si>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</si>
  <si>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</si>
  <si>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</si>
  <si>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</si>
  <si>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</si>
  <si>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</si>
  <si>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</si>
  <si>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</si>
  <si>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</si>
  <si>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</si>
  <si>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</si>
  <si>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</si>
  <si>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</si>
  <si>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</si>
  <si>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</si>
  <si>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</si>
  <si>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</si>
  <si>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</si>
  <si>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</si>
  <si>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</si>
  <si>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</si>
  <si>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</si>
  <si>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</si>
  <si>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</si>
  <si>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</si>
  <si>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</si>
  <si>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</si>
  <si>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</si>
  <si>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</si>
  <si>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</si>
  <si>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</si>
  <si>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</si>
  <si>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</si>
  <si>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</si>
  <si>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</si>
  <si>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</si>
  <si>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</si>
  <si>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</si>
  <si>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</si>
  <si>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</si>
  <si>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</si>
  <si>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</si>
  <si>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</si>
  <si>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</si>
  <si>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</si>
  <si>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</si>
  <si>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</si>
  <si>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</si>
  <si>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</si>
  <si>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</si>
  <si>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</si>
  <si>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</si>
  <si>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</si>
  <si>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</si>
  <si>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</si>
  <si>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</si>
  <si>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</si>
  <si>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</si>
  <si>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</si>
  <si>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</si>
  <si>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</si>
  <si>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</si>
  <si>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</si>
  <si>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</si>
  <si>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</si>
  <si>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</si>
  <si>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</si>
  <si>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</si>
  <si>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</si>
  <si>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</si>
  <si>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</si>
  <si>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</si>
  <si>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</si>
  <si>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</si>
  <si>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</si>
  <si>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</si>
  <si>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</si>
  <si>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</si>
  <si>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</si>
  <si>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</si>
  <si>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</si>
  <si>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</si>
  <si>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</si>
  <si>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</si>
  <si>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</si>
  <si>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</si>
  <si>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</si>
  <si>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</si>
  <si>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</si>
  <si>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</si>
  <si>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</si>
  <si>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</si>
  <si>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</si>
  <si>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</si>
  <si>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</si>
  <si>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</si>
  <si>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</si>
  <si>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</si>
  <si>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</si>
  <si>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</si>
  <si>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</si>
  <si>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</si>
  <si>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</si>
  <si>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</si>
  <si>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</si>
  <si>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</si>
  <si>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</si>
  <si>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</si>
  <si>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</si>
  <si>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</si>
  <si>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</si>
  <si>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</si>
  <si>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</si>
  <si>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</si>
  <si>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</si>
  <si>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</si>
  <si>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</si>
  <si>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</si>
  <si>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</si>
  <si>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</si>
  <si>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</si>
  <si>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</si>
  <si>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</si>
  <si>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</si>
  <si>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</si>
  <si>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</si>
  <si>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</si>
  <si>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</si>
  <si>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</si>
  <si>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</si>
  <si>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</si>
  <si>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</si>
  <si>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</si>
  <si>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</si>
  <si>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</si>
  <si>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</si>
  <si>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</si>
  <si>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</si>
  <si>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</si>
  <si>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</si>
  <si>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</si>
  <si>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</si>
  <si>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</si>
  <si>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</si>
  <si>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</si>
  <si>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</si>
  <si>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</si>
  <si>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</si>
  <si>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</si>
  <si>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</si>
  <si>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</si>
  <si>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</si>
  <si>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</si>
  <si>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</si>
  <si>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</si>
  <si>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</si>
  <si>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</si>
  <si>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</si>
  <si>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</si>
  <si>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</si>
  <si>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</si>
  <si>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</si>
  <si>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</si>
  <si>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</si>
  <si>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</si>
  <si>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</si>
  <si>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</si>
  <si>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</si>
  <si>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</si>
  <si>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</si>
  <si>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</si>
  <si>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</si>
  <si>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</si>
  <si>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</si>
  <si>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</si>
  <si>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</si>
  <si>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</si>
  <si>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</si>
  <si>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</si>
  <si>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</si>
  <si>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</si>
  <si>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</si>
  <si>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</si>
  <si>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</si>
  <si>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</si>
  <si>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</si>
  <si>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</si>
  <si>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</si>
  <si>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</si>
  <si>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</si>
  <si>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</si>
  <si>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</si>
  <si>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</si>
  <si>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</si>
  <si>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</si>
  <si>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</si>
  <si>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</si>
  <si>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</si>
  <si>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</si>
  <si>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</si>
  <si>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</si>
  <si>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</si>
  <si>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</si>
  <si>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</si>
  <si>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</si>
  <si>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</si>
  <si>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</si>
  <si>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</si>
  <si>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</si>
  <si>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</si>
  <si>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</si>
  <si>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</si>
  <si>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</si>
  <si>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</si>
  <si>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</si>
  <si>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</si>
  <si>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</si>
  <si>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</si>
  <si>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</si>
  <si>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</si>
  <si>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</si>
  <si>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</si>
  <si>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</si>
  <si>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</si>
  <si>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</si>
  <si>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</si>
  <si>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</si>
  <si>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</si>
  <si>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</si>
  <si>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</si>
  <si>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</si>
  <si>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</si>
  <si>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</si>
  <si>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</si>
  <si>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</si>
  <si>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</si>
  <si>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</si>
  <si>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</si>
  <si>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</si>
  <si>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</si>
  <si>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</si>
  <si>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</si>
  <si>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</si>
  <si>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</si>
  <si>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</si>
  <si>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</si>
  <si>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</si>
  <si>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</si>
  <si>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</si>
  <si>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</si>
  <si>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</si>
  <si>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</si>
  <si>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</si>
  <si>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</si>
  <si>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</si>
  <si>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</si>
  <si>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</si>
  <si>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</si>
  <si>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</si>
  <si>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</si>
  <si>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</si>
  <si>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</si>
  <si>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</si>
  <si>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</si>
  <si>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</si>
  <si>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</si>
  <si>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</si>
  <si>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</si>
  <si>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</si>
  <si>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</si>
  <si>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</si>
  <si>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</si>
  <si>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</si>
  <si>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</si>
  <si>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</si>
  <si>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</si>
  <si>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</si>
  <si>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</si>
  <si>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</si>
  <si>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</si>
  <si>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</si>
  <si>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</si>
  <si>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</si>
  <si>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</si>
  <si>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</si>
  <si>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</si>
  <si>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</si>
  <si>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</si>
  <si>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</si>
  <si>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</si>
  <si>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</si>
  <si>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</si>
  <si>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</si>
  <si>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</si>
  <si>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</si>
  <si>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</si>
  <si>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</si>
  <si>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</si>
  <si>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</si>
  <si>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</si>
  <si>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</si>
  <si>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</si>
  <si>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</si>
  <si>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</si>
  <si>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</si>
  <si>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</si>
  <si>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</si>
  <si>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</si>
  <si>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</si>
  <si>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</si>
  <si>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</si>
  <si>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</si>
  <si>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</si>
  <si>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</si>
  <si>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</si>
  <si>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</si>
  <si>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</si>
  <si>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</si>
  <si>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</si>
  <si>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</si>
  <si>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</si>
  <si>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</si>
  <si>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</si>
  <si>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</si>
  <si>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</si>
  <si>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</si>
  <si>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</si>
  <si>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</si>
  <si>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</si>
  <si>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</si>
  <si>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</si>
  <si>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</si>
  <si>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</si>
  <si>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</si>
  <si>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</si>
  <si>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</si>
  <si>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</si>
  <si>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</si>
  <si>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</si>
  <si>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</si>
  <si>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</si>
  <si>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</si>
  <si>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</si>
  <si>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</si>
  <si>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</si>
  <si>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</si>
  <si>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</si>
  <si>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</si>
  <si>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</si>
  <si>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</si>
  <si>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</si>
  <si>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</si>
  <si>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</si>
  <si>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</si>
  <si>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</si>
  <si>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</si>
  <si>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</si>
  <si>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</si>
  <si>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</si>
  <si>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</si>
  <si>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</si>
  <si>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</si>
  <si>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</si>
  <si>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</si>
  <si>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</si>
  <si>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</si>
  <si>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</si>
  <si>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</si>
  <si>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</si>
  <si>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</si>
  <si>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</si>
  <si>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</si>
  <si>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</si>
  <si>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</si>
  <si>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</si>
  <si>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</si>
  <si>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</si>
  <si>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</si>
  <si>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</si>
  <si>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</si>
  <si>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</si>
  <si>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</si>
  <si>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</si>
  <si>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</si>
  <si>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</si>
  <si>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</si>
  <si>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</si>
  <si>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</si>
  <si>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</si>
  <si>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</si>
  <si>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</si>
  <si>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</si>
  <si>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</si>
  <si>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</si>
  <si>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</si>
  <si>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</si>
  <si>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</si>
  <si>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</si>
  <si>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</si>
  <si>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</si>
  <si>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</si>
  <si>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</si>
  <si>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</si>
  <si>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</si>
  <si>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</si>
  <si>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</si>
  <si>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</si>
  <si>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</si>
  <si>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</si>
  <si>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</si>
  <si>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</si>
  <si>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</si>
  <si>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</si>
  <si>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</si>
  <si>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</si>
  <si>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</si>
  <si>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</si>
  <si>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</si>
  <si>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</si>
  <si>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</si>
  <si>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</si>
  <si>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</si>
  <si>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</si>
  <si>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</si>
  <si>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</si>
  <si>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</si>
  <si>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</si>
  <si>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</si>
  <si>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</si>
  <si>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</si>
  <si>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</si>
  <si>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</si>
  <si>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</si>
  <si>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</si>
  <si>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</si>
  <si>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</si>
  <si>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</si>
  <si>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</si>
  <si>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</si>
  <si>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</si>
  <si>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</si>
  <si>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</si>
  <si>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</si>
  <si>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</si>
  <si>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</si>
  <si>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</si>
  <si>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</si>
  <si>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</si>
  <si>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</si>
  <si>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</si>
  <si>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</si>
  <si>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</si>
  <si>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</si>
  <si>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</si>
  <si>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</si>
  <si>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</si>
  <si>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</si>
  <si>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</si>
  <si>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</si>
  <si>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</si>
  <si>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</si>
  <si>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</si>
  <si>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</si>
  <si>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</si>
  <si>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</si>
  <si>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</si>
  <si>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</si>
  <si>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</si>
  <si>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</si>
  <si>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</si>
  <si>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</si>
  <si>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</si>
  <si>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</si>
  <si>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</si>
  <si>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</si>
  <si>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</si>
  <si>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</si>
  <si>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</si>
  <si>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</si>
  <si>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</si>
  <si>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</si>
  <si>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</si>
  <si>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</si>
  <si>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</si>
  <si>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</si>
  <si>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</si>
  <si>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</si>
  <si>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</si>
  <si>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</si>
  <si>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</si>
  <si>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</si>
  <si>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</si>
  <si>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</si>
  <si>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</si>
  <si>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</si>
  <si>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</si>
  <si>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</si>
  <si>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</si>
  <si>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</si>
  <si>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</si>
  <si>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</si>
  <si>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</si>
  <si>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</si>
  <si>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</si>
  <si>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</si>
  <si>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</si>
  <si>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</si>
  <si>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</si>
  <si>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</si>
  <si>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</si>
  <si>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</si>
  <si>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</si>
  <si>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</si>
  <si>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</si>
  <si>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</si>
  <si>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</si>
  <si>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</si>
  <si>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</si>
  <si>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</si>
  <si>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</si>
  <si>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</si>
  <si>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</si>
  <si>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</si>
  <si>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</si>
  <si>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</si>
  <si>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</si>
  <si>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</si>
  <si>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</si>
  <si>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</si>
  <si>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</si>
  <si>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</si>
  <si>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</si>
  <si>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</si>
  <si>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</si>
  <si>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</si>
  <si>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</si>
  <si>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</si>
  <si>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</si>
  <si>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</si>
  <si>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</si>
  <si>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</si>
  <si>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</si>
  <si>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</si>
  <si>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</si>
  <si>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</si>
  <si>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</si>
  <si>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</si>
  <si>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</si>
  <si>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</si>
  <si>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</si>
  <si>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</si>
  <si>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</si>
  <si>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</si>
  <si>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</si>
  <si>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</si>
  <si>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</si>
  <si>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</si>
  <si>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</si>
  <si>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</si>
  <si>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</si>
  <si>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</si>
  <si>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</si>
  <si>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</si>
  <si>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</si>
  <si>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</si>
  <si>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</si>
  <si>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</si>
  <si>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</si>
  <si>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</si>
  <si>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</si>
  <si>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</si>
  <si>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</si>
  <si>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</si>
  <si>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</si>
  <si>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</si>
  <si>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</si>
  <si>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</si>
  <si>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</si>
  <si>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</si>
  <si>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</si>
  <si>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</si>
  <si>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</si>
  <si>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</si>
  <si>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</si>
  <si>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</si>
  <si>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</si>
  <si>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</si>
  <si>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</si>
  <si>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</si>
  <si>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</si>
  <si>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</si>
  <si>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</si>
  <si>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</si>
  <si>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</si>
  <si>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</si>
  <si>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</si>
  <si>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</si>
  <si>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</si>
  <si>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</si>
  <si>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</si>
  <si>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</si>
  <si>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</si>
  <si>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</si>
  <si>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</si>
  <si>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</si>
  <si>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</si>
  <si>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</si>
  <si>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</si>
  <si>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</si>
  <si>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</si>
  <si>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</si>
  <si>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</si>
  <si>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</si>
  <si>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</si>
  <si>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</si>
  <si>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</si>
  <si>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</si>
  <si>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</si>
  <si>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</si>
  <si>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</si>
  <si>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</si>
  <si>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</si>
  <si>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</si>
  <si>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</si>
  <si>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</si>
  <si>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</si>
  <si>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</si>
  <si>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</si>
  <si>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</si>
  <si>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</si>
  <si>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</si>
  <si>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</si>
  <si>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</si>
  <si>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</si>
  <si>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</si>
  <si>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</si>
  <si>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</si>
  <si>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</si>
  <si>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</si>
  <si>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</si>
  <si>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</si>
  <si>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</si>
  <si>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</si>
  <si>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</si>
  <si>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</si>
  <si>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</si>
  <si>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</si>
  <si>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</si>
  <si>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</si>
  <si>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</si>
  <si>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</si>
  <si>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</si>
  <si>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</si>
  <si>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</si>
  <si>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</si>
  <si>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</si>
  <si>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</si>
  <si>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</si>
  <si>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</si>
  <si>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</si>
  <si>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</si>
  <si>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</si>
  <si>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</si>
  <si>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</si>
  <si>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</si>
  <si>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</si>
  <si>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</si>
  <si>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</si>
  <si>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</si>
  <si>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</si>
  <si>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</si>
  <si>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</si>
  <si>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</si>
  <si>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</si>
  <si>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</si>
  <si>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</si>
  <si>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</si>
  <si>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</si>
  <si>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</si>
  <si>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</si>
  <si>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</si>
  <si>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</si>
  <si>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</si>
  <si>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</si>
  <si>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</si>
  <si>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</si>
  <si>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</si>
  <si>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</si>
  <si>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</si>
  <si>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</si>
  <si>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</si>
  <si>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</si>
  <si>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</si>
  <si>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</si>
  <si>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</si>
  <si>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</si>
  <si>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</si>
  <si>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</si>
  <si>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</si>
  <si>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</si>
  <si>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</si>
  <si>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</si>
  <si>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</si>
  <si>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</si>
  <si>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</si>
  <si>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</si>
  <si>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</si>
  <si>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</si>
  <si>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</si>
  <si>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</si>
  <si>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</si>
  <si>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</si>
  <si>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</si>
  <si>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</si>
  <si>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</si>
  <si>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</si>
  <si>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</si>
  <si>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</si>
  <si>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</si>
  <si>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</si>
  <si>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</si>
  <si>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</si>
  <si>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</si>
  <si>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</si>
  <si>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</si>
  <si>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</si>
  <si>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</si>
  <si>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</si>
  <si>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</si>
  <si>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</si>
  <si>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</si>
  <si>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</si>
  <si>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</si>
  <si>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</si>
  <si>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</si>
  <si>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</si>
  <si>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</si>
  <si>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</si>
  <si>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</si>
  <si>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</si>
  <si>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</si>
  <si>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</si>
  <si>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</si>
  <si>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</si>
  <si>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</si>
  <si>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</si>
  <si>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</si>
  <si>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</si>
  <si>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</si>
  <si>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</si>
  <si>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</si>
  <si>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</si>
  <si>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</si>
  <si>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</si>
  <si>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</si>
  <si>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</si>
  <si>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</si>
  <si>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</si>
  <si>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</si>
  <si>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</si>
  <si>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</si>
  <si>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</si>
  <si>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</si>
  <si>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</si>
  <si>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</si>
  <si>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</si>
  <si>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</si>
  <si>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</si>
  <si>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</si>
  <si>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</si>
  <si>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</si>
  <si>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</si>
  <si>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</si>
  <si>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</si>
  <si>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</si>
  <si>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</si>
  <si>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</si>
  <si>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</si>
  <si>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</si>
  <si>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</si>
  <si>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</si>
  <si>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</si>
  <si>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</si>
  <si>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</si>
  <si>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</si>
  <si>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</si>
  <si>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</si>
  <si>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</si>
  <si>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</si>
  <si>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</si>
  <si>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</si>
  <si>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</si>
  <si>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</si>
  <si>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</si>
  <si>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</si>
  <si>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</si>
  <si>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</si>
  <si>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</si>
  <si>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</si>
  <si>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</si>
  <si>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</si>
  <si>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</si>
  <si>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</si>
  <si>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</si>
  <si>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</si>
  <si>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</si>
  <si>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</si>
  <si>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</si>
  <si>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</si>
  <si>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</si>
  <si>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</si>
  <si>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</si>
  <si>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</si>
  <si>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</si>
  <si>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</si>
  <si>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</si>
  <si>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</si>
  <si>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</si>
  <si>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</si>
  <si>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</si>
  <si>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</si>
  <si>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</si>
  <si>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</si>
  <si>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</si>
  <si>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</si>
  <si>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</si>
  <si>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</si>
  <si>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</si>
  <si>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</si>
  <si>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</si>
  <si>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</si>
  <si>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</si>
  <si>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</si>
  <si>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</si>
  <si>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</si>
  <si>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</si>
  <si>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</si>
  <si>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</si>
  <si>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</si>
  <si>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</si>
  <si>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</si>
  <si>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</si>
  <si>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</si>
  <si>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</si>
  <si>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</si>
  <si>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</si>
  <si>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</si>
  <si>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</si>
  <si>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</si>
  <si>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</si>
  <si>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</si>
  <si>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</si>
  <si>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</si>
  <si>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</si>
  <si>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</si>
  <si>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</si>
  <si>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</si>
  <si>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</si>
  <si>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</si>
  <si>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</si>
  <si>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</si>
  <si>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</si>
  <si>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</si>
  <si>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</si>
  <si>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</si>
  <si>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</si>
  <si>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</si>
  <si>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</si>
  <si>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</si>
  <si>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</si>
  <si>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</si>
  <si>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</si>
  <si>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</si>
  <si>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</si>
  <si>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</si>
  <si>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</si>
  <si>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</si>
  <si>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</si>
  <si>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</si>
  <si>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</si>
  <si>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</si>
  <si>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</si>
  <si>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</si>
  <si>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</si>
  <si>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</si>
  <si>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</si>
  <si>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</si>
  <si>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</si>
  <si>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</si>
  <si>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</si>
  <si>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</si>
  <si>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</si>
  <si>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</si>
  <si>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</si>
  <si>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</si>
  <si>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</si>
  <si>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</si>
  <si>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</si>
  <si>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</si>
  <si>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</si>
  <si>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</si>
  <si>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</si>
  <si>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</si>
  <si>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</si>
  <si>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</si>
  <si>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</si>
  <si>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</si>
  <si>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</si>
  <si>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</si>
  <si>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</si>
  <si>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</si>
  <si>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</si>
  <si>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</si>
  <si>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</si>
  <si>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</si>
  <si>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</si>
  <si>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</si>
  <si>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</si>
  <si>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</si>
  <si>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</si>
  <si>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</si>
  <si>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</si>
  <si>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</si>
  <si>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</si>
  <si>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</si>
  <si>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</si>
  <si>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</si>
  <si>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</si>
  <si>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</si>
  <si>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</si>
  <si>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</si>
  <si>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</si>
  <si>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</si>
  <si>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</si>
  <si>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</si>
  <si>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</si>
  <si>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</si>
  <si>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</si>
  <si>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</si>
  <si>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</si>
  <si>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</si>
  <si>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</si>
  <si>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</si>
  <si>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</si>
  <si>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</si>
  <si>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</si>
  <si>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</si>
  <si>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</si>
  <si>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</si>
  <si>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</si>
  <si>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</si>
  <si>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</si>
  <si>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</si>
  <si>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</si>
  <si>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</si>
  <si>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</si>
  <si>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</si>
  <si>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</si>
  <si>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</si>
  <si>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</si>
  <si>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</si>
  <si>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</si>
  <si>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</si>
  <si>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</si>
  <si>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</si>
  <si>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</si>
  <si>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</si>
  <si>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</si>
  <si>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</si>
  <si>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</si>
  <si>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</si>
  <si>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</si>
  <si>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</si>
  <si>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</si>
  <si>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</si>
  <si>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</si>
  <si>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</si>
  <si>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</si>
  <si>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</si>
  <si>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</si>
  <si>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</si>
  <si>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</si>
  <si>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</si>
  <si>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</si>
  <si>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</si>
  <si>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</si>
  <si>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</si>
  <si>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</si>
  <si>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</si>
  <si>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</si>
  <si>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</si>
  <si>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</si>
  <si>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</si>
  <si>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</si>
  <si>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</si>
  <si>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</si>
  <si>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</si>
  <si>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</si>
  <si>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</si>
  <si>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</si>
  <si>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</si>
  <si>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</si>
  <si>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</si>
  <si>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</si>
  <si>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</si>
  <si>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</si>
  <si>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</si>
  <si>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</si>
  <si>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</si>
  <si>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</si>
  <si>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</si>
  <si>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</si>
  <si>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</si>
  <si>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</si>
  <si>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</si>
  <si>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</si>
  <si>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</si>
  <si>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</si>
  <si>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</si>
  <si>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</si>
  <si>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</si>
  <si>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</si>
  <si>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</si>
  <si>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</si>
  <si>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</si>
  <si>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</si>
  <si>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</si>
  <si>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</si>
  <si>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</si>
  <si>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</si>
  <si>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</si>
  <si>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</si>
  <si>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</si>
  <si>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</si>
  <si>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</si>
  <si>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</si>
  <si>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</si>
  <si>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</si>
  <si>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</si>
  <si>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</si>
  <si>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</si>
  <si>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</si>
  <si>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</si>
  <si>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</si>
  <si>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</si>
  <si>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</si>
  <si>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</si>
  <si>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</si>
  <si>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</si>
  <si>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</si>
  <si>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</si>
  <si>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</si>
  <si>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</si>
  <si>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</si>
  <si>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</si>
  <si>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</si>
  <si>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</si>
  <si>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</si>
  <si>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</si>
  <si>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</si>
  <si>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</si>
  <si>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</si>
  <si>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</si>
  <si>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</si>
  <si>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</si>
  <si>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</si>
  <si>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</si>
  <si>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</si>
  <si>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</si>
  <si>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</si>
  <si>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</si>
  <si>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</si>
  <si>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</si>
  <si>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</si>
  <si>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</si>
  <si>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</si>
  <si>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</si>
  <si>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</si>
  <si>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</si>
  <si>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</si>
  <si>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</si>
  <si>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</si>
  <si>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</si>
  <si>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</si>
  <si>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</si>
  <si>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</si>
  <si>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</si>
  <si>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</si>
  <si>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</si>
  <si>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</si>
  <si>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</si>
  <si>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</si>
  <si>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</si>
  <si>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</si>
  <si>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</si>
  <si>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</si>
  <si>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</si>
  <si>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</si>
  <si>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</si>
  <si>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</si>
  <si>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</si>
  <si>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</si>
  <si>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</si>
  <si>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</si>
  <si>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</si>
  <si>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</si>
  <si>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</si>
  <si>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</si>
  <si>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</si>
  <si>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</si>
  <si>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</si>
  <si>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</si>
  <si>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</si>
  <si>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</si>
  <si>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</si>
  <si>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</si>
  <si>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</si>
  <si>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</si>
  <si>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</si>
  <si>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</si>
  <si>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</si>
  <si>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</si>
  <si>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</si>
  <si>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</si>
  <si>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</si>
  <si>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</si>
  <si>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</si>
  <si>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</si>
  <si>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</si>
  <si>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</si>
  <si>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</si>
  <si>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</si>
  <si>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</si>
  <si>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</si>
  <si>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</si>
  <si>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</si>
  <si>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</si>
  <si>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</si>
  <si>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</si>
  <si>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</si>
  <si>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</si>
  <si>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</si>
  <si>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</si>
  <si>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</si>
  <si>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</si>
  <si>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</si>
  <si>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</si>
  <si>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</si>
  <si>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</si>
  <si>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</si>
  <si>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</si>
  <si>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</si>
  <si>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</si>
  <si>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</si>
  <si>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</si>
  <si>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</si>
  <si>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</si>
  <si>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</si>
  <si>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</si>
  <si>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</si>
  <si>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</si>
  <si>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</si>
  <si>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</si>
  <si>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</si>
  <si>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</si>
  <si>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</si>
  <si>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</si>
  <si>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</si>
  <si>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</si>
  <si>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</si>
  <si>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</si>
  <si>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</si>
  <si>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</si>
  <si>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</si>
  <si>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</si>
  <si>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</si>
  <si>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</si>
  <si>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</si>
  <si>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</si>
  <si>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</si>
  <si>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</si>
  <si>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</si>
  <si>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</si>
  <si>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</si>
  <si>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</si>
  <si>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</si>
  <si>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</si>
  <si>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</si>
  <si>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</si>
  <si>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</si>
  <si>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</si>
  <si>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</si>
  <si>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</si>
  <si>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</si>
  <si>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</si>
  <si>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</si>
  <si>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</si>
  <si>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</si>
  <si>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</si>
  <si>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</si>
  <si>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</si>
  <si>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</si>
  <si>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</si>
  <si>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</si>
  <si>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</si>
  <si>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</si>
  <si>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</si>
  <si>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</si>
  <si>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</si>
  <si>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</si>
  <si>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</si>
  <si>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</si>
  <si>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</si>
  <si>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</si>
  <si>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</si>
  <si>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</si>
  <si>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</si>
  <si>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</si>
  <si>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</si>
  <si>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</si>
  <si>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</si>
  <si>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</si>
  <si>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</si>
  <si>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</si>
  <si>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</si>
  <si>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</si>
  <si>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</si>
  <si>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</si>
  <si>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</si>
  <si>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</si>
  <si>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</si>
  <si>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</si>
  <si>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</si>
  <si>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</si>
  <si>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</si>
  <si>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</si>
  <si>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</si>
  <si>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</si>
  <si>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</si>
  <si>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</si>
  <si>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</si>
  <si>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</si>
  <si>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</si>
  <si>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</si>
  <si>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</si>
  <si>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</si>
  <si>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</si>
  <si>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</si>
  <si>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</si>
  <si>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</si>
  <si>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</si>
  <si>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</si>
  <si>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</si>
  <si>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</si>
  <si>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</si>
  <si>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</si>
  <si>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</si>
  <si>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</si>
  <si>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</si>
  <si>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</si>
  <si>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</si>
  <si>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</si>
  <si>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</si>
  <si>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</si>
  <si>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</si>
  <si>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</si>
  <si>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</si>
  <si>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</si>
  <si>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</si>
  <si>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</si>
  <si>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</si>
  <si>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</si>
  <si>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</si>
  <si>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</si>
  <si>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</si>
  <si>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</si>
  <si>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</si>
  <si>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</si>
  <si>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</si>
  <si>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</si>
  <si>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</si>
  <si>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</si>
  <si>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</si>
  <si>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</si>
  <si>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</si>
  <si>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</si>
  <si>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</si>
  <si>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</si>
  <si>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</si>
  <si>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</si>
  <si>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</si>
  <si>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</si>
  <si>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</si>
  <si>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</si>
  <si>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</si>
  <si>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</si>
  <si>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</si>
  <si>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</si>
  <si>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</si>
  <si>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</si>
  <si>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</si>
  <si>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</si>
  <si>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</si>
  <si>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</si>
  <si>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</si>
  <si>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</si>
  <si>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</si>
  <si>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</si>
  <si>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</si>
  <si>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</si>
  <si>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</si>
  <si>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</si>
  <si>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</si>
  <si>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</si>
  <si>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</si>
  <si>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</si>
  <si>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</si>
  <si>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</si>
  <si>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</si>
  <si>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</si>
  <si>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</si>
  <si>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</si>
  <si>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</si>
  <si>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</si>
  <si>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</si>
  <si>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</si>
  <si>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</si>
  <si>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</si>
  <si>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</si>
  <si>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</si>
  <si>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</si>
  <si>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</si>
  <si>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</si>
  <si>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</si>
  <si>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</si>
  <si>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</si>
  <si>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</si>
  <si>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</si>
  <si>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</si>
  <si>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</si>
  <si>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</si>
  <si>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</si>
  <si>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</si>
  <si>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</si>
  <si>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</si>
  <si>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</si>
  <si>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</si>
  <si>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</si>
  <si>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</si>
  <si>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</si>
  <si>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</si>
  <si>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</si>
  <si>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</si>
  <si>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</si>
  <si>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</si>
  <si>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</si>
  <si>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</si>
  <si>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</si>
  <si>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</si>
  <si>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</si>
  <si>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</si>
  <si>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</si>
  <si>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</si>
  <si>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</si>
  <si>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</si>
  <si>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</si>
  <si>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</si>
  <si>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</si>
  <si>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</si>
  <si>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</si>
  <si>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</si>
  <si>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</si>
  <si>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</si>
  <si>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</si>
  <si>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</si>
  <si>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</si>
  <si>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</si>
  <si>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</si>
  <si>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</si>
  <si>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</si>
  <si>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</si>
  <si>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</si>
  <si>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</si>
  <si>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</si>
  <si>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</si>
  <si>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</si>
  <si>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</si>
  <si>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</si>
  <si>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</si>
  <si>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</si>
  <si>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</si>
  <si>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</si>
  <si>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</si>
  <si>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</si>
  <si>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</si>
  <si>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</si>
  <si>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</si>
  <si>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</si>
  <si>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</si>
  <si>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</si>
  <si>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</si>
  <si>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</si>
  <si>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</si>
  <si>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</si>
  <si>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</si>
  <si>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</si>
  <si>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</si>
  <si>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</si>
  <si>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</si>
  <si>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</si>
  <si>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</si>
  <si>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</si>
  <si>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</si>
  <si>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</si>
  <si>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</si>
  <si>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</si>
  <si>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</si>
  <si>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</si>
  <si>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</si>
  <si>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</si>
  <si>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</si>
  <si>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</si>
  <si>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</si>
  <si>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</si>
  <si>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</si>
  <si>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</si>
  <si>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</si>
  <si>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</si>
  <si>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</si>
  <si>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</si>
  <si>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</si>
  <si>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</si>
  <si>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</si>
  <si>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</si>
  <si>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</si>
  <si>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</si>
  <si>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</si>
  <si>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</si>
  <si>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</si>
  <si>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</si>
  <si>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</si>
  <si>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</si>
  <si>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</si>
  <si>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</si>
  <si>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</si>
  <si>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</si>
  <si>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</si>
  <si>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</si>
  <si>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</si>
  <si>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</si>
  <si>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</si>
  <si>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</si>
  <si>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</si>
  <si>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</si>
  <si>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</si>
  <si>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</si>
  <si>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</si>
  <si>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</si>
  <si>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</si>
  <si>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</si>
  <si>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</si>
  <si>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</si>
  <si>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</si>
  <si>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</si>
  <si>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</si>
  <si>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</si>
  <si>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</si>
  <si>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</si>
  <si>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</si>
  <si>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</si>
  <si>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</si>
  <si>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</si>
  <si>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</si>
  <si>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</si>
  <si>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</si>
  <si>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</si>
  <si>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</si>
  <si>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</si>
  <si>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</si>
  <si>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</si>
  <si>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</si>
  <si>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</si>
  <si>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</si>
  <si>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</si>
  <si>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</si>
  <si>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</si>
  <si>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</si>
  <si>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</si>
  <si>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</si>
  <si>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</si>
  <si>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</si>
  <si>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</si>
  <si>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</si>
  <si>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</si>
  <si>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</si>
  <si>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</si>
  <si>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</si>
  <si>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</si>
  <si>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</si>
  <si>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</si>
  <si>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</si>
  <si>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</si>
  <si>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</si>
  <si>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</si>
  <si>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</si>
  <si>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</si>
  <si>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</si>
  <si>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</si>
  <si>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</si>
  <si>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</si>
  <si>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</si>
  <si>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</si>
  <si>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</si>
  <si>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</si>
  <si>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</si>
  <si>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</si>
  <si>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</si>
  <si>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</si>
  <si>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</si>
  <si>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</si>
  <si>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</si>
  <si>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</si>
  <si>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</si>
  <si>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</si>
  <si>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</si>
  <si>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</si>
  <si>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</si>
  <si>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</si>
  <si>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</si>
  <si>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</si>
  <si>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</si>
  <si>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</si>
  <si>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</si>
  <si>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</si>
  <si>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</si>
  <si>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</si>
  <si>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</si>
  <si>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</si>
  <si>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</si>
  <si>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</si>
  <si>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</si>
  <si>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</si>
  <si>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</si>
  <si>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</si>
  <si>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</si>
  <si>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</si>
  <si>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</si>
  <si>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</si>
  <si>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</si>
  <si>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</si>
  <si>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</si>
  <si>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</si>
  <si>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</si>
  <si>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</si>
  <si>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</si>
  <si>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</si>
  <si>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</si>
  <si>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</si>
  <si>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</si>
  <si>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</si>
  <si>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</si>
  <si>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</si>
  <si>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</si>
  <si>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</si>
  <si>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</si>
  <si>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</si>
  <si>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</si>
  <si>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</si>
  <si>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</si>
  <si>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</si>
  <si>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</si>
  <si>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</si>
  <si>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</si>
  <si>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</si>
  <si>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</si>
  <si>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</si>
  <si>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</si>
  <si>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</si>
  <si>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</si>
  <si>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</si>
  <si>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</si>
  <si>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</si>
  <si>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</si>
  <si>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</si>
  <si>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</si>
  <si>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</si>
  <si>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</si>
  <si>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</si>
  <si>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</si>
  <si>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</si>
  <si>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</si>
  <si>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</si>
  <si>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</si>
  <si>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</si>
  <si>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</si>
  <si>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</si>
  <si>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</si>
  <si>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</si>
  <si>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</si>
  <si>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</si>
  <si>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</si>
  <si>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</si>
  <si>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</si>
  <si>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</si>
  <si>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</si>
  <si>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</si>
  <si>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</si>
  <si>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</si>
  <si>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</si>
  <si>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</si>
  <si>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</si>
  <si>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</si>
  <si>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</si>
  <si>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</si>
  <si>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</si>
  <si>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</si>
  <si>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</si>
  <si>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</si>
  <si>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</si>
  <si>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</si>
  <si>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</si>
  <si>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</si>
  <si>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</si>
  <si>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</si>
  <si>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</si>
  <si>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</si>
  <si>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</si>
  <si>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</si>
  <si>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</si>
  <si>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</si>
  <si>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</si>
  <si>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</si>
  <si>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</si>
  <si>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</si>
  <si>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</si>
  <si>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</si>
  <si>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</si>
  <si>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</si>
  <si>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</si>
  <si>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</si>
  <si>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</si>
  <si>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</si>
  <si>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</si>
  <si>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</si>
  <si>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</si>
  <si>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</si>
  <si>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</si>
  <si>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</si>
  <si>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</si>
  <si>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</si>
  <si>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</si>
  <si>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</si>
  <si>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</si>
  <si>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</si>
  <si>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</si>
  <si>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</si>
  <si>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</si>
  <si>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</si>
  <si>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</si>
  <si>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</si>
  <si>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</si>
  <si>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</si>
  <si>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</si>
  <si>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</si>
  <si>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</si>
  <si>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</si>
  <si>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</si>
  <si>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</si>
  <si>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</si>
  <si>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</si>
  <si>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</si>
  <si>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</si>
  <si>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</si>
  <si>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</si>
  <si>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</si>
  <si>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</si>
  <si>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</si>
  <si>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</si>
  <si>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</si>
  <si>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</si>
  <si>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</si>
  <si>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</si>
  <si>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</si>
  <si>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</si>
  <si>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</si>
  <si>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</si>
  <si>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</si>
  <si>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</si>
  <si>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</si>
  <si>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</si>
  <si>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</si>
  <si>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</si>
  <si>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</si>
  <si>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</si>
  <si>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</si>
  <si>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</si>
  <si>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</si>
  <si>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</si>
  <si>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</si>
  <si>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</si>
  <si>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</si>
  <si>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</si>
  <si>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</si>
  <si>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</si>
  <si>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</si>
  <si>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</si>
  <si>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</si>
  <si>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</si>
  <si>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</si>
  <si>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</si>
  <si>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</si>
  <si>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</si>
  <si>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</si>
  <si>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</si>
  <si>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</si>
  <si>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</si>
  <si>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</si>
  <si>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</si>
  <si>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</si>
  <si>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</si>
  <si>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</si>
  <si>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</si>
  <si>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</si>
  <si>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</si>
  <si>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</si>
  <si>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</si>
  <si>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</si>
  <si>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</si>
  <si>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</si>
  <si>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</si>
  <si>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</si>
  <si>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</si>
  <si>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</si>
  <si>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</si>
  <si>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</si>
  <si>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</si>
  <si>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</si>
  <si>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</si>
  <si>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</si>
  <si>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</si>
  <si>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</si>
  <si>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</si>
  <si>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</si>
  <si>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</si>
  <si>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</si>
  <si>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</si>
  <si>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</si>
  <si>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</si>
  <si>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</si>
  <si>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</si>
  <si>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</si>
  <si>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</si>
  <si>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</si>
  <si>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</si>
  <si>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</si>
  <si>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</si>
  <si>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</si>
  <si>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</si>
  <si>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</si>
  <si>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</si>
  <si>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</si>
  <si>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</si>
  <si>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</si>
  <si>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</si>
  <si>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</si>
  <si>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</si>
  <si>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</si>
  <si>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</si>
  <si>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</si>
  <si>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</si>
  <si>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</si>
  <si>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</si>
  <si>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</si>
  <si>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</si>
  <si>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</si>
  <si>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</si>
  <si>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</si>
  <si>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</si>
  <si>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</si>
  <si>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</si>
  <si>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</si>
  <si>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</si>
  <si>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</si>
  <si>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</si>
  <si>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</si>
  <si>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</si>
  <si>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</si>
  <si>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</si>
  <si>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</si>
  <si>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</si>
  <si>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</si>
  <si>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</si>
  <si>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</si>
  <si>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</si>
  <si>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</si>
  <si>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</si>
  <si>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</si>
  <si>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</si>
  <si>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</si>
  <si>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</si>
  <si>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</si>
  <si>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</si>
  <si>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</si>
  <si>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</si>
  <si>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</si>
  <si>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</si>
  <si>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</si>
  <si>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</si>
  <si>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</si>
  <si>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</si>
  <si>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</si>
  <si>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</si>
  <si>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</si>
  <si>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</si>
  <si>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</si>
  <si>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</si>
  <si>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</si>
  <si>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</si>
  <si>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</si>
  <si>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</si>
  <si>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</si>
  <si>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</si>
  <si>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</si>
  <si>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</si>
  <si>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</si>
  <si>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</si>
  <si>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</si>
  <si>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</si>
  <si>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</si>
  <si>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</si>
  <si>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</si>
  <si>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</si>
  <si>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</si>
  <si>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</si>
  <si>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</si>
  <si>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</si>
  <si>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</si>
  <si>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</si>
  <si>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</si>
  <si>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</si>
  <si>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</si>
  <si>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</si>
  <si>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</si>
  <si>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</si>
  <si>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</si>
  <si>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</si>
  <si>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</si>
  <si>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</si>
  <si>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</si>
  <si>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</si>
  <si>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</si>
  <si>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</si>
  <si>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</si>
  <si>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</si>
  <si>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</si>
  <si>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</si>
  <si>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</si>
  <si>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</si>
  <si>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</si>
  <si>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</si>
  <si>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</si>
  <si>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</si>
  <si>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</si>
  <si>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</si>
  <si>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</si>
  <si>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</si>
  <si>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</si>
  <si>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</si>
  <si>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</si>
  <si>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</si>
  <si>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</si>
  <si>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</si>
  <si>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</si>
  <si>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</si>
  <si>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</si>
  <si>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</si>
  <si>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</si>
  <si>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</si>
  <si>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</si>
  <si>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</si>
  <si>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</si>
  <si>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</si>
  <si>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</si>
  <si>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</si>
  <si>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</si>
  <si>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</si>
  <si>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</si>
  <si>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</si>
  <si>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</si>
  <si>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</si>
  <si>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</si>
  <si>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</si>
  <si>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</si>
  <si>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</si>
  <si>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</si>
  <si>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</si>
  <si>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</si>
  <si>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</si>
  <si>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</si>
  <si>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</si>
  <si>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</si>
  <si>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</si>
  <si>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</si>
  <si>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</si>
  <si>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</si>
  <si>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</si>
  <si>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</si>
  <si>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</si>
  <si>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</si>
  <si>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</si>
  <si>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</si>
  <si>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</si>
  <si>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</si>
  <si>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</si>
  <si>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</si>
  <si>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</si>
  <si>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</si>
  <si>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</si>
  <si>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</si>
  <si>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</si>
  <si>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</si>
  <si>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</si>
  <si>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</si>
  <si>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</si>
  <si>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</si>
  <si>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</si>
  <si>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</si>
  <si>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</si>
  <si>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</si>
  <si>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</si>
  <si>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</si>
  <si>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</si>
  <si>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</si>
  <si>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</si>
  <si>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</si>
  <si>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</si>
  <si>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</si>
  <si>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</si>
  <si>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</si>
  <si>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</si>
  <si>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</si>
  <si>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</si>
  <si>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</si>
  <si>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</si>
  <si>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</si>
  <si>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</si>
  <si>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</si>
  <si>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</si>
  <si>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</si>
  <si>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</si>
  <si>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</si>
  <si>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</si>
  <si>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</si>
  <si>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</si>
  <si>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</si>
  <si>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</si>
  <si>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</si>
  <si>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</si>
  <si>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</si>
  <si>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</si>
  <si>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</si>
  <si>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</si>
  <si>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</si>
  <si>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</si>
  <si>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</si>
  <si>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</si>
  <si>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</si>
  <si>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</si>
  <si>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</si>
  <si>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</si>
  <si>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</si>
  <si>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</si>
  <si>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</si>
  <si>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</si>
  <si>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</si>
  <si>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</si>
  <si>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</si>
  <si>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</si>
  <si>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</si>
  <si>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</si>
  <si>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</si>
  <si>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</si>
  <si>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</si>
  <si>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</si>
  <si>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</si>
  <si>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</si>
  <si>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</si>
  <si>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</si>
  <si>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</si>
  <si>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</si>
  <si>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</si>
  <si>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</si>
  <si>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</si>
  <si>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</si>
  <si>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</si>
  <si>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</si>
  <si>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</si>
  <si>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</si>
  <si>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</si>
  <si>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</si>
  <si>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</si>
  <si>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</si>
  <si>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</si>
  <si>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</si>
  <si>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</si>
  <si>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</si>
  <si>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</si>
  <si>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</si>
  <si>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</si>
  <si>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</si>
  <si>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</si>
  <si>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</si>
  <si>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</si>
  <si>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</si>
  <si>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</si>
  <si>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</si>
  <si>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</si>
  <si>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</si>
  <si>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</si>
  <si>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</si>
  <si>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</si>
  <si>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</si>
  <si>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</si>
  <si>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</si>
  <si>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</si>
  <si>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</si>
  <si>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</si>
  <si>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</si>
  <si>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</si>
  <si>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</si>
  <si>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</si>
  <si>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</si>
  <si>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</si>
  <si>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</si>
  <si>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</si>
  <si>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</si>
  <si>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</si>
  <si>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</si>
  <si>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</si>
  <si>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</si>
  <si>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</si>
  <si>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</si>
  <si>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</si>
  <si>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</si>
  <si>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</si>
  <si>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</si>
  <si>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</si>
  <si>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</si>
  <si>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</si>
  <si>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</si>
  <si>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</si>
  <si>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</si>
  <si>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</si>
  <si>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</si>
  <si>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</si>
  <si>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</si>
  <si>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</si>
  <si>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</si>
  <si>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</si>
  <si>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</si>
  <si>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</si>
  <si>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</si>
  <si>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</si>
  <si>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</si>
  <si>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</si>
  <si>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</si>
  <si>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</si>
  <si>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</si>
  <si>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</si>
  <si>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</si>
  <si>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</si>
  <si>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</si>
  <si>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</si>
  <si>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</si>
  <si>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</si>
  <si>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</si>
  <si>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</si>
  <si>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</si>
  <si>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</si>
  <si>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</si>
  <si>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</si>
  <si>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</si>
  <si>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</si>
  <si>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</si>
  <si>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</si>
  <si>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</si>
  <si>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</si>
  <si>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</si>
  <si>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</si>
  <si>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</si>
  <si>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</si>
  <si>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</si>
  <si>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</si>
  <si>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</si>
  <si>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</si>
  <si>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</si>
  <si>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</si>
  <si>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</si>
  <si>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</si>
  <si>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</si>
  <si>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</si>
  <si>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</si>
  <si>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</si>
  <si>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</si>
  <si>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</si>
  <si>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</si>
  <si>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</si>
  <si>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</si>
  <si>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</si>
  <si>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</si>
  <si>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</si>
  <si>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</si>
  <si>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</si>
  <si>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</si>
  <si>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</si>
  <si>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</si>
  <si>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</si>
  <si>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</si>
  <si>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</si>
  <si>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</si>
  <si>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</si>
  <si>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</si>
  <si>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</si>
  <si>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</si>
  <si>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</si>
  <si>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</si>
  <si>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</si>
  <si>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</si>
  <si>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</si>
  <si>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</si>
  <si>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</si>
  <si>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</si>
  <si>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</si>
  <si>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</si>
  <si>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</si>
  <si>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</si>
  <si>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</si>
  <si>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</si>
  <si>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</si>
  <si>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</si>
  <si>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</si>
  <si>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</si>
  <si>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</si>
  <si>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</si>
  <si>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</si>
  <si>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</si>
  <si>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</si>
  <si>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</si>
  <si>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</si>
  <si>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</si>
  <si>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</si>
  <si>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</si>
  <si>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</si>
  <si>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</si>
  <si>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</si>
  <si>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</si>
  <si>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</si>
  <si>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</si>
  <si>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</si>
  <si>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</si>
  <si>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</si>
  <si>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</si>
  <si>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</si>
  <si>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</si>
  <si>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</si>
  <si>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</si>
  <si>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</si>
  <si>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</si>
  <si>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</si>
  <si>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</si>
  <si>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</si>
  <si>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</si>
  <si>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</si>
  <si>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</si>
  <si>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</si>
  <si>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</si>
  <si>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</si>
  <si>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</si>
  <si>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</si>
  <si>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</si>
  <si>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</si>
  <si>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</si>
  <si>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</si>
  <si>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</si>
  <si>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</si>
  <si>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</si>
  <si>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</si>
  <si>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</si>
  <si>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</si>
  <si>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</si>
  <si>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</si>
  <si>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</si>
  <si>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</si>
  <si>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</si>
  <si>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</si>
  <si>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</si>
  <si>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</si>
  <si>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</si>
  <si>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</si>
  <si>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</si>
  <si>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</si>
  <si>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</si>
  <si>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</si>
  <si>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</si>
  <si>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</si>
  <si>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</si>
  <si>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</si>
  <si>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</si>
  <si>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</si>
  <si>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</si>
  <si>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</si>
  <si>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</si>
  <si>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</si>
  <si>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</si>
  <si>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</si>
  <si>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</si>
  <si>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</si>
  <si>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</si>
  <si>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</si>
  <si>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</si>
  <si>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</si>
  <si>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</si>
  <si>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</si>
  <si>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</si>
  <si>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</si>
  <si>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</si>
  <si>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</si>
  <si>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</si>
  <si>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</si>
  <si>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</si>
  <si>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</si>
  <si>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</si>
  <si>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</si>
  <si>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</si>
  <si>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</si>
  <si>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</si>
  <si>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</si>
  <si>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</si>
  <si>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</si>
  <si>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</si>
  <si>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</si>
  <si>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</si>
  <si>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</si>
  <si>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</si>
  <si>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</si>
  <si>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</si>
  <si>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</si>
  <si>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</si>
  <si>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</si>
  <si>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</si>
  <si>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</si>
  <si>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</si>
  <si>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</si>
  <si>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</si>
  <si>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</si>
  <si>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</si>
  <si>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</si>
  <si>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</si>
  <si>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</si>
  <si>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</si>
  <si>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</si>
  <si>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</si>
  <si>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</si>
  <si>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</si>
  <si>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</si>
  <si>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</si>
  <si>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</si>
  <si>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</si>
  <si>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</si>
  <si>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</si>
  <si>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</si>
  <si>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</si>
  <si>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</si>
  <si>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</si>
  <si>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</si>
  <si>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</si>
  <si>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</si>
  <si>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</si>
  <si>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</si>
  <si>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</si>
  <si>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</si>
  <si>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</si>
  <si>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</si>
  <si>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</si>
  <si>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</si>
  <si>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</si>
  <si>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</si>
  <si>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</si>
  <si>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</si>
  <si>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</si>
  <si>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</si>
  <si>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</si>
  <si>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</si>
  <si>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</si>
  <si>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</si>
  <si>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</si>
  <si>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</si>
  <si>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</si>
  <si>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</si>
  <si>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</si>
  <si>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</si>
  <si>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</si>
  <si>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</si>
  <si>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</si>
  <si>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</si>
  <si>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</si>
  <si>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</si>
  <si>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</si>
  <si>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</si>
  <si>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</si>
  <si>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</si>
  <si>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</si>
  <si>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</si>
  <si>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</si>
  <si>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</si>
  <si>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</si>
  <si>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</si>
  <si>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</si>
  <si>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</si>
  <si>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</si>
  <si>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</si>
  <si>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</si>
  <si>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</si>
  <si>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</si>
  <si>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</si>
  <si>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</si>
  <si>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</si>
  <si>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</si>
  <si>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</si>
  <si>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</si>
  <si>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</si>
  <si>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</si>
  <si>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</si>
  <si>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</si>
  <si>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</si>
  <si>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</si>
  <si>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</si>
  <si>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</si>
  <si>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</si>
  <si>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</si>
  <si>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</si>
  <si>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</si>
  <si>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</si>
  <si>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</si>
  <si>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</si>
  <si>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</si>
  <si>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</si>
  <si>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</si>
  <si>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</si>
  <si>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</si>
  <si>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</si>
  <si>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</si>
  <si>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</si>
  <si>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</si>
  <si>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</si>
  <si>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</si>
  <si>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</si>
  <si>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</si>
  <si>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</si>
  <si>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</si>
  <si>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</si>
  <si>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</si>
  <si>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</si>
  <si>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</si>
  <si>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</si>
  <si>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</si>
  <si>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</si>
  <si>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</si>
  <si>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</si>
  <si>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</si>
  <si>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</si>
  <si>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</si>
  <si>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</si>
  <si>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</si>
  <si>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</si>
  <si>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</si>
  <si>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</si>
  <si>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</si>
  <si>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</si>
  <si>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</si>
  <si>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</si>
  <si>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</si>
  <si>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</si>
  <si>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</si>
  <si>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</si>
  <si>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</si>
  <si>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</si>
  <si>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</si>
  <si>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</si>
  <si>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</si>
  <si>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</si>
  <si>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</si>
  <si>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</si>
  <si>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</si>
  <si>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</si>
  <si>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</si>
  <si>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</si>
  <si>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</si>
  <si>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</si>
  <si>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</si>
  <si>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</si>
  <si>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</si>
  <si>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</si>
  <si>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</si>
  <si>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</si>
  <si>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</si>
  <si>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</si>
  <si>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</si>
  <si>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</si>
  <si>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</si>
  <si>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</si>
  <si>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</si>
  <si>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</si>
  <si>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</si>
  <si>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</si>
  <si>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</si>
  <si>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</si>
  <si>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</si>
  <si>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</si>
  <si>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</si>
  <si>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</si>
  <si>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</si>
  <si>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</si>
  <si>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</si>
  <si>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</si>
  <si>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</si>
  <si>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</si>
  <si>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</si>
  <si>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</si>
  <si>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</si>
  <si>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</si>
  <si>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</si>
  <si>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</si>
  <si>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</si>
  <si>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</si>
  <si>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</si>
  <si>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</si>
  <si>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</si>
  <si>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</si>
  <si>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</si>
  <si>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</si>
  <si>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</si>
  <si>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</si>
  <si>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</si>
  <si>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</si>
  <si>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</si>
  <si>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</si>
  <si>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</si>
  <si>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</si>
  <si>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</si>
  <si>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</si>
  <si>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</si>
  <si>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</si>
  <si>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</si>
  <si>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</si>
  <si>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</si>
  <si>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</si>
  <si>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</si>
  <si>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</si>
  <si>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</si>
  <si>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</si>
  <si>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</si>
  <si>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</si>
  <si>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</si>
  <si>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</si>
  <si>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</si>
  <si>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</si>
  <si>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</si>
  <si>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</si>
  <si>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</si>
  <si>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</si>
  <si>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</si>
  <si>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</si>
  <si>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</si>
  <si>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</si>
  <si>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</si>
  <si>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</si>
  <si>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</si>
  <si>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</si>
  <si>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</si>
  <si>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</si>
  <si>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</si>
  <si>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</si>
  <si>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</si>
  <si>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</si>
  <si>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</si>
  <si>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</si>
  <si>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</si>
  <si>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</si>
  <si>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</si>
  <si>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</si>
  <si>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</si>
  <si>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</si>
  <si>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</si>
  <si>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</si>
  <si>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</si>
  <si>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</si>
  <si>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</si>
  <si>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</si>
  <si>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</si>
  <si>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</si>
  <si>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</si>
  <si>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</si>
  <si>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</si>
  <si>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</si>
  <si>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</si>
  <si>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</si>
  <si>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</si>
  <si>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</si>
  <si>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</si>
  <si>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</si>
  <si>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</si>
  <si>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</si>
  <si>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</si>
  <si>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</si>
  <si>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</si>
  <si>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</si>
  <si>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</si>
  <si>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</si>
  <si>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</si>
  <si>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</si>
  <si>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</si>
  <si>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</si>
  <si>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</si>
  <si>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</si>
  <si>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</si>
  <si>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</si>
  <si>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</si>
  <si>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</si>
  <si>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</si>
  <si>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</si>
  <si>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</si>
  <si>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</si>
  <si>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</si>
  <si>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</si>
  <si>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</si>
  <si>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</si>
  <si>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</si>
  <si>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</si>
  <si>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</si>
  <si>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</si>
  <si>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</si>
  <si>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</si>
  <si>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</si>
  <si>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</si>
  <si>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</si>
  <si>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</si>
  <si>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</si>
  <si>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</si>
  <si>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</si>
  <si>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</si>
  <si>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</si>
  <si>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</si>
  <si>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</si>
  <si>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</si>
  <si>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</si>
  <si>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</si>
  <si>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</si>
  <si>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</si>
  <si>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</si>
  <si>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</si>
  <si>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</si>
  <si>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</si>
  <si>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</si>
  <si>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</si>
  <si>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</si>
  <si>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</si>
  <si>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</si>
  <si>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</si>
  <si>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</si>
  <si>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</si>
  <si>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</si>
  <si>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</si>
  <si>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</si>
  <si>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</si>
  <si>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</si>
  <si>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</si>
  <si>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</si>
  <si>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</si>
  <si>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</si>
  <si>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</si>
  <si>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</si>
  <si>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</si>
  <si>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</si>
  <si>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</si>
  <si>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</si>
  <si>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</si>
  <si>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</si>
  <si>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</si>
  <si>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</si>
  <si>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</si>
  <si>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</si>
  <si>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</si>
  <si>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</si>
  <si>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</si>
  <si>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</si>
  <si>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</si>
  <si>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</si>
  <si>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</si>
  <si>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</si>
  <si>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</si>
  <si>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</si>
  <si>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</si>
  <si>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</si>
  <si>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</si>
  <si>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</si>
  <si>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</si>
  <si>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</si>
  <si>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</si>
  <si>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</si>
  <si>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</si>
  <si>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</si>
  <si>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</si>
  <si>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</si>
  <si>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</si>
  <si>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</si>
  <si>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</si>
  <si>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</si>
  <si>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</si>
  <si>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</si>
  <si>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</si>
  <si>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</si>
  <si>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</si>
  <si>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</si>
  <si>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</si>
  <si>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</si>
  <si>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</si>
  <si>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</si>
  <si>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</si>
  <si>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</si>
  <si>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</si>
  <si>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</si>
  <si>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</si>
  <si>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</si>
  <si>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</si>
  <si>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</si>
  <si>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</si>
  <si>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</si>
  <si>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</si>
  <si>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</si>
  <si>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</si>
  <si>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</si>
  <si>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</si>
  <si>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</si>
  <si>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</si>
  <si>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</si>
  <si>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</si>
  <si>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</si>
  <si>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</si>
  <si>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</si>
  <si>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</si>
  <si>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</si>
  <si>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</si>
  <si>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</si>
  <si>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</si>
  <si>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</si>
  <si>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</si>
  <si>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</si>
  <si>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</si>
  <si>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</si>
  <si>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</si>
  <si>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</si>
  <si>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</si>
  <si>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</si>
  <si>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</si>
  <si>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</si>
  <si>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</si>
  <si>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</si>
  <si>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</si>
  <si>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</si>
  <si>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</si>
  <si>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</si>
  <si>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</si>
  <si>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</si>
  <si>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</si>
  <si>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</si>
  <si>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</si>
  <si>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</si>
  <si>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</si>
  <si>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</si>
  <si>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</si>
  <si>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</si>
  <si>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</si>
  <si>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</si>
  <si>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</si>
  <si>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</si>
  <si>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</si>
  <si>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</si>
  <si>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</si>
  <si>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</si>
  <si>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</si>
  <si>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</si>
  <si>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</si>
  <si>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</si>
  <si>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</si>
  <si>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</si>
  <si>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</si>
  <si>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</si>
  <si>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</si>
  <si>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</si>
  <si>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</si>
  <si>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</si>
  <si>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</si>
  <si>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</si>
  <si>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</si>
  <si>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</si>
  <si>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</si>
  <si>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</si>
  <si>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</si>
  <si>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</si>
  <si>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</si>
  <si>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</si>
  <si>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</si>
  <si>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</si>
  <si>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</si>
  <si>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</si>
  <si>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</si>
  <si>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</si>
  <si>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</si>
  <si>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</si>
  <si>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</si>
  <si>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</si>
  <si>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</si>
  <si>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</si>
  <si>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</si>
  <si>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</si>
  <si>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</si>
  <si>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</si>
  <si>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</si>
  <si>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</si>
  <si>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</si>
  <si>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</si>
  <si>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</si>
  <si>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</si>
  <si>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</si>
  <si>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</si>
  <si>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</si>
  <si>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</si>
  <si>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</si>
  <si>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</si>
  <si>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</si>
  <si>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</si>
  <si>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</si>
  <si>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</si>
  <si>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</si>
  <si>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</si>
  <si>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</si>
  <si>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</si>
  <si>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</si>
  <si>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</si>
  <si>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</si>
  <si>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</si>
  <si>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</si>
  <si>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</si>
  <si>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</si>
  <si>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</si>
  <si>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</si>
  <si>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</si>
  <si>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</si>
  <si>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</si>
  <si>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</si>
  <si>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</si>
  <si>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</si>
  <si>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</si>
  <si>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</si>
  <si>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</si>
  <si>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</si>
  <si>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</si>
  <si>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</si>
  <si>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</si>
  <si>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</si>
  <si>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</si>
  <si>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</si>
  <si>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</si>
  <si>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</si>
  <si>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</si>
  <si>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</si>
  <si>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</si>
  <si>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</si>
  <si>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</si>
  <si>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</si>
  <si>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</si>
  <si>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</si>
  <si>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</si>
  <si>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</si>
  <si>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</si>
  <si>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</si>
  <si>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</si>
  <si>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</si>
  <si>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</si>
  <si>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</si>
  <si>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</si>
  <si>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</si>
  <si>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</si>
  <si>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</si>
  <si>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</si>
  <si>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</si>
  <si>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</si>
  <si>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</si>
  <si>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</si>
  <si>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</si>
  <si>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</si>
  <si>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</si>
  <si>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</si>
  <si>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</si>
  <si>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</si>
  <si>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</si>
  <si>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</si>
  <si>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</si>
  <si>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</si>
  <si>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</si>
  <si>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</si>
  <si>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</si>
  <si>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</si>
  <si>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</si>
  <si>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</si>
  <si>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</si>
  <si>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</si>
  <si>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</si>
  <si>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</si>
  <si>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</si>
  <si>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</si>
  <si>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</si>
  <si>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</si>
  <si>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</si>
  <si>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</si>
  <si>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</si>
  <si>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</si>
  <si>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</si>
  <si>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</si>
  <si>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</si>
  <si>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</si>
  <si>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</si>
  <si>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</si>
  <si>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</si>
  <si>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</si>
  <si>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</si>
  <si>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</si>
  <si>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</si>
  <si>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</si>
  <si>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</si>
  <si>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</si>
  <si>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</si>
  <si>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</si>
  <si>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</si>
  <si>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</si>
  <si>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</si>
  <si>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</si>
  <si>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</si>
  <si>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</si>
  <si>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</si>
  <si>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</si>
  <si>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</si>
  <si>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</si>
  <si>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</si>
  <si>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</si>
  <si>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</si>
  <si>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</si>
  <si>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</si>
  <si>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</si>
  <si>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</si>
  <si>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</si>
  <si>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</si>
  <si>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</si>
  <si>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</si>
  <si>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</si>
  <si>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</si>
  <si>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</si>
  <si>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</si>
  <si>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</si>
  <si>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</si>
  <si>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</si>
  <si>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</si>
  <si>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</si>
  <si>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</si>
  <si>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</si>
  <si>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</si>
  <si>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</si>
  <si>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</si>
  <si>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</si>
  <si>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</si>
  <si>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</si>
  <si>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</si>
  <si>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</si>
  <si>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</si>
  <si>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</si>
  <si>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</si>
  <si>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</si>
  <si>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</si>
  <si>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</si>
  <si>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</si>
  <si>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</si>
  <si>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</si>
  <si>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</si>
  <si>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</si>
  <si>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</si>
  <si>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</si>
  <si>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</si>
  <si>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</si>
  <si>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</si>
  <si>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</si>
  <si>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</si>
  <si>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</si>
  <si>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</si>
  <si>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</si>
  <si>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</si>
  <si>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</si>
  <si>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</si>
  <si>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</si>
  <si>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</si>
  <si>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</si>
  <si>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</si>
  <si>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</si>
  <si>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</si>
  <si>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</si>
  <si>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</si>
  <si>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</si>
  <si>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</si>
  <si>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</si>
  <si>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</si>
  <si>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</si>
  <si>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</si>
  <si>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</si>
  <si>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</si>
  <si>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</si>
  <si>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</si>
  <si>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</si>
  <si>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</si>
  <si>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</si>
  <si>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</si>
  <si>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</si>
  <si>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</si>
  <si>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</si>
  <si>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</si>
  <si>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</si>
  <si>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</si>
  <si>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</si>
  <si>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</si>
  <si>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</si>
  <si>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</si>
  <si>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</si>
  <si>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</si>
  <si>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</si>
  <si>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</si>
  <si>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</si>
  <si>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</si>
  <si>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</si>
  <si>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</si>
  <si>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</si>
  <si>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</si>
  <si>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</si>
  <si>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</si>
  <si>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</si>
  <si>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</si>
  <si>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</si>
  <si>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</si>
  <si>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</si>
  <si>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</si>
  <si>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</si>
  <si>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</si>
  <si>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</si>
  <si>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</si>
  <si>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</si>
  <si>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</si>
  <si>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</si>
  <si>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</si>
  <si>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</si>
  <si>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</si>
  <si>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</si>
  <si>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</si>
  <si>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</si>
  <si>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</si>
  <si>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</si>
  <si>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</si>
  <si>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</si>
  <si>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</si>
  <si>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</si>
  <si>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</si>
  <si>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</si>
  <si>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</si>
  <si>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</si>
  <si>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</si>
  <si>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</si>
  <si>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</si>
  <si>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</si>
  <si>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</si>
  <si>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</si>
  <si>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</si>
  <si>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</si>
  <si>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</si>
  <si>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</si>
  <si>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</si>
  <si>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</si>
  <si>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</si>
  <si>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</si>
  <si>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</si>
  <si>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</si>
  <si>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</si>
  <si>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</si>
  <si>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</si>
  <si>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</si>
  <si>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</si>
  <si>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</si>
  <si>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</si>
  <si>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</si>
  <si>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</si>
  <si>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</si>
  <si>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</si>
  <si>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</si>
  <si>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</si>
  <si>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</si>
  <si>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</si>
  <si>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</si>
  <si>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</si>
  <si>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</si>
  <si>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</si>
  <si>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</si>
  <si>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</si>
  <si>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</si>
  <si>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</si>
  <si>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</si>
  <si>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</si>
  <si>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</si>
  <si>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</si>
  <si>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</si>
  <si>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</si>
  <si>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</si>
  <si>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</si>
  <si>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</si>
  <si>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</si>
  <si>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</si>
  <si>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</si>
  <si>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</si>
  <si>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</si>
  <si>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</si>
  <si>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</si>
  <si>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</si>
  <si>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</si>
  <si>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</si>
  <si>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</si>
  <si>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</si>
  <si>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</si>
  <si>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</si>
  <si>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</si>
  <si>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</si>
  <si>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</si>
  <si>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</si>
  <si>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</si>
  <si>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</si>
  <si>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</si>
  <si>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</si>
  <si>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</si>
  <si>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</si>
  <si>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</si>
  <si>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</si>
  <si>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</si>
  <si>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</si>
  <si>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</si>
  <si>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</si>
  <si>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</si>
  <si>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</si>
  <si>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</si>
  <si>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</si>
  <si>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</si>
  <si>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</si>
  <si>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</si>
  <si>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</si>
  <si>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</si>
  <si>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</si>
  <si>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</si>
  <si>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</si>
  <si>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</si>
  <si>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</si>
  <si>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</si>
  <si>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</si>
  <si>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</si>
  <si>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</si>
  <si>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</si>
  <si>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</si>
  <si>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</si>
  <si>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</si>
  <si>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</si>
  <si>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</si>
  <si>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</si>
  <si>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</si>
  <si>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</si>
  <si>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</si>
  <si>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</si>
  <si>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</si>
  <si>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</si>
  <si>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</si>
  <si>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</si>
  <si>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</si>
  <si>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</si>
  <si>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</si>
  <si>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</si>
  <si>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</si>
  <si>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</si>
  <si>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</si>
  <si>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</si>
  <si>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</si>
  <si>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</si>
  <si>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</si>
  <si>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</si>
  <si>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</si>
  <si>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</si>
  <si>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</si>
  <si>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</si>
  <si>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</si>
  <si>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</si>
  <si>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</si>
  <si>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</si>
  <si>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</si>
  <si>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</si>
  <si>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</si>
  <si>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</si>
  <si>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</si>
  <si>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</si>
  <si>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</si>
  <si>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</si>
  <si>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</si>
  <si>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</si>
  <si>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</si>
  <si>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</si>
  <si>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</si>
  <si>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</si>
  <si>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</si>
  <si>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</si>
  <si>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</si>
  <si>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</si>
  <si>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</si>
  <si>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</si>
  <si>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</si>
  <si>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</si>
  <si>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</si>
  <si>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</si>
  <si>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</si>
  <si>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</si>
  <si>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</si>
  <si>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</si>
  <si>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</si>
  <si>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</si>
  <si>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</si>
  <si>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</si>
  <si>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</si>
  <si>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</si>
  <si>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</si>
  <si>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</si>
  <si>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</si>
  <si>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</si>
  <si>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</si>
  <si>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</si>
  <si>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</si>
  <si>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</si>
  <si>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</si>
  <si>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</si>
  <si>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</si>
  <si>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</si>
  <si>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</si>
  <si>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</si>
  <si>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</si>
  <si>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</si>
  <si>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</si>
  <si>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</si>
  <si>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</si>
  <si>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</si>
  <si>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</si>
  <si>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</si>
  <si>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</si>
  <si>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</si>
  <si>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</si>
  <si>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</si>
  <si>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</si>
  <si>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</si>
  <si>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</si>
  <si>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</si>
  <si>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</si>
  <si>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</si>
  <si>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</si>
  <si>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</si>
  <si>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</si>
  <si>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</si>
  <si>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</si>
  <si>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</si>
  <si>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</si>
  <si>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</si>
  <si>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</si>
  <si>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</si>
  <si>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</si>
  <si>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</si>
  <si>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</si>
  <si>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</si>
  <si>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</si>
  <si>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</si>
  <si>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</si>
  <si>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</si>
  <si>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</si>
  <si>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</si>
  <si>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</si>
  <si>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</si>
  <si>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</si>
  <si>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</si>
  <si>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</si>
  <si>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</si>
  <si>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</si>
  <si>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</si>
  <si>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</si>
  <si>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</si>
  <si>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</si>
  <si>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</si>
  <si>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</si>
  <si>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</si>
  <si>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</si>
  <si>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</si>
  <si>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</si>
  <si>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</si>
  <si>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</si>
  <si>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</si>
  <si>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</si>
  <si>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</si>
  <si>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</si>
  <si>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</si>
  <si>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</si>
  <si>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</si>
  <si>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</si>
  <si>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</si>
  <si>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</si>
  <si>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</si>
  <si>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</si>
  <si>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</si>
  <si>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</si>
  <si>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</si>
  <si>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</si>
  <si>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</si>
  <si>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</si>
  <si>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</si>
  <si>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</si>
  <si>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</si>
  <si>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</si>
  <si>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</si>
  <si>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</si>
  <si>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</si>
  <si>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</si>
  <si>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</si>
  <si>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</si>
  <si>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</si>
  <si>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</si>
  <si>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</si>
  <si>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</si>
  <si>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</si>
  <si>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</si>
  <si>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</si>
  <si>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</si>
  <si>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</si>
  <si>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</si>
  <si>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</si>
  <si>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</si>
  <si>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</si>
  <si>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</si>
  <si>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</si>
  <si>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</si>
  <si>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</si>
  <si>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</si>
  <si>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</si>
  <si>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</si>
  <si>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</si>
  <si>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</si>
  <si>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</si>
  <si>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</si>
  <si>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</si>
  <si>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</si>
  <si>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</si>
  <si>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</si>
  <si>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</si>
  <si>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</si>
  <si>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</si>
  <si>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</si>
  <si>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</si>
  <si>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</si>
  <si>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</si>
  <si>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</si>
  <si>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</si>
  <si>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</si>
  <si>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</si>
  <si>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</si>
  <si>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</si>
  <si>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</si>
  <si>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</si>
  <si>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</si>
  <si>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</si>
  <si>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</si>
  <si>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</si>
  <si>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</si>
  <si>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</si>
  <si>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</si>
  <si>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</si>
  <si>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</si>
  <si>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</si>
  <si>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</si>
  <si>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</si>
  <si>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</si>
  <si>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</si>
  <si>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</si>
  <si>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</si>
  <si>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</si>
  <si>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</si>
  <si>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</si>
  <si>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</si>
  <si>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</si>
  <si>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</si>
  <si>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</si>
  <si>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</si>
  <si>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</si>
  <si>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</si>
  <si>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</si>
  <si>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</si>
  <si>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</si>
  <si>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</si>
  <si>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</si>
  <si>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</si>
  <si>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</si>
  <si>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</si>
  <si>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</si>
  <si>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</si>
  <si>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</si>
  <si>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</si>
  <si>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</si>
  <si>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</si>
  <si>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</si>
  <si>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</si>
  <si>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</si>
  <si>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</si>
  <si>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</si>
  <si>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</si>
  <si>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</si>
  <si>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</si>
  <si>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</si>
  <si>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</si>
  <si>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</si>
  <si>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</si>
  <si>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</si>
  <si>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</si>
  <si>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</si>
  <si>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</si>
  <si>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</si>
  <si>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</si>
  <si>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</si>
  <si>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</si>
  <si>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</si>
  <si>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</si>
  <si>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</si>
  <si>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</si>
  <si>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</si>
  <si>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</si>
  <si>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</si>
  <si>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</si>
  <si>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</si>
  <si>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</si>
  <si>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</si>
  <si>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</si>
  <si>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</si>
  <si>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</si>
  <si>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</si>
  <si>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</si>
  <si>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</si>
  <si>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</si>
  <si>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</si>
  <si>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</si>
  <si>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</si>
  <si>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</si>
  <si>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</si>
  <si>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</si>
  <si>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</si>
  <si>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</si>
  <si>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</si>
  <si>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</si>
  <si>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</si>
  <si>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</si>
  <si>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</si>
  <si>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</si>
  <si>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</si>
  <si>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</si>
  <si>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</si>
  <si>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</si>
  <si>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</si>
  <si>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</si>
  <si>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</si>
  <si>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</si>
  <si>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</si>
  <si>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</si>
  <si>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</si>
  <si>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</si>
  <si>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</si>
  <si>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</si>
  <si>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</si>
  <si>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</si>
  <si>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</si>
  <si>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</si>
  <si>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</si>
  <si>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</si>
  <si>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</si>
  <si>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</si>
  <si>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</si>
  <si>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</si>
  <si>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</si>
  <si>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</si>
  <si>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</si>
  <si>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</si>
  <si>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</si>
  <si>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</si>
  <si>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</si>
  <si>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</si>
  <si>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</si>
  <si>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</si>
  <si>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</si>
  <si>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</si>
  <si>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</si>
  <si>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</si>
  <si>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</si>
  <si>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</si>
  <si>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</si>
  <si>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</si>
  <si>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</si>
  <si>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</si>
  <si>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</si>
  <si>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</si>
  <si>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</si>
  <si>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</si>
  <si>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</si>
  <si>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</si>
  <si>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</si>
  <si>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</si>
  <si>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</si>
  <si>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</si>
  <si>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</si>
  <si>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</si>
  <si>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</si>
  <si>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</si>
  <si>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</si>
  <si>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</si>
  <si>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</si>
  <si>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</si>
  <si>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</si>
  <si>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</si>
  <si>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</si>
  <si>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</si>
  <si>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</si>
  <si>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</si>
  <si>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</si>
  <si>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</si>
  <si>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</si>
  <si>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</si>
  <si>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</si>
  <si>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</si>
  <si>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</si>
  <si>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</si>
  <si>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</si>
  <si>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</si>
  <si>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</si>
  <si>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</si>
  <si>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</si>
  <si>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</si>
  <si>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</si>
  <si>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</si>
  <si>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</si>
  <si>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</si>
  <si>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</si>
  <si>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</si>
  <si>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</si>
  <si>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</si>
  <si>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</si>
  <si>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</si>
  <si>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</si>
  <si>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</si>
  <si>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</si>
  <si>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</si>
  <si>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</si>
  <si>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</si>
  <si>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</si>
  <si>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</si>
  <si>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</si>
  <si>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</si>
  <si>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</si>
  <si>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</si>
  <si>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</si>
  <si>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</si>
  <si>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</si>
  <si>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</si>
  <si>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</si>
  <si>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</si>
  <si>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</si>
  <si>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</si>
  <si>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</si>
  <si>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</si>
  <si>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</si>
  <si>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</si>
  <si>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</si>
  <si>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</si>
  <si>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</si>
  <si>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</si>
  <si>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</si>
  <si>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</si>
  <si>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</si>
  <si>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</si>
  <si>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</si>
  <si>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</si>
  <si>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</si>
  <si>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</si>
  <si>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</si>
  <si>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</si>
  <si>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</si>
  <si>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</si>
  <si>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</si>
  <si>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</si>
  <si>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</si>
  <si>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</si>
  <si>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</si>
  <si>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</si>
  <si>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</si>
  <si>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</si>
  <si>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</si>
  <si>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</si>
  <si>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</si>
  <si>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</si>
  <si>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</si>
  <si>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</si>
  <si>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</si>
  <si>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</si>
  <si>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</si>
  <si>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</si>
  <si>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</si>
  <si>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</si>
  <si>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</si>
  <si>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</si>
  <si>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</si>
  <si>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</si>
  <si>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</si>
  <si>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</si>
  <si>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</si>
  <si>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</si>
  <si>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</si>
  <si>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</si>
  <si>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</si>
  <si>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</si>
  <si>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</si>
  <si>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</si>
  <si>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</si>
  <si>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</si>
  <si>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</si>
  <si>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</si>
  <si>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</si>
  <si>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</si>
  <si>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</si>
  <si>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</si>
  <si>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</si>
  <si>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</si>
  <si>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</si>
  <si>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</si>
  <si>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</si>
  <si>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</si>
  <si>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</si>
  <si>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</si>
  <si>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</si>
  <si>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</si>
  <si>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</si>
  <si>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</si>
  <si>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</si>
  <si>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</si>
  <si>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</si>
  <si>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</si>
  <si>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</si>
  <si>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</si>
  <si>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</si>
  <si>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</si>
  <si>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</si>
  <si>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</si>
  <si>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</si>
  <si>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</si>
  <si>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</si>
  <si>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</si>
  <si>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</si>
  <si>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</si>
  <si>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</si>
  <si>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</si>
  <si>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</si>
  <si>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</si>
  <si>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</si>
  <si>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</si>
  <si>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</si>
  <si>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</si>
  <si>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</si>
  <si>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</si>
  <si>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</si>
  <si>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</si>
  <si>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</si>
  <si>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</si>
  <si>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</si>
  <si>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</si>
  <si>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</si>
  <si>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</si>
  <si>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</si>
  <si>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</si>
  <si>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</si>
  <si>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</si>
  <si>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</si>
  <si>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</si>
  <si>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</si>
  <si>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</si>
  <si>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</si>
  <si>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</si>
  <si>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</si>
  <si>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</si>
  <si>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</si>
  <si>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</si>
  <si>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</si>
  <si>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</si>
  <si>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</si>
  <si>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</si>
  <si>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</si>
  <si>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</si>
  <si>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</si>
  <si>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</si>
  <si>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</si>
  <si>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</si>
  <si>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</si>
  <si>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</si>
  <si>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</si>
  <si>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</si>
  <si>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</si>
  <si>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</si>
  <si>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</si>
  <si>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</si>
  <si>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</si>
  <si>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</si>
  <si>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</si>
  <si>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</si>
  <si>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</si>
  <si>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</si>
  <si>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</si>
  <si>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</si>
  <si>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</si>
  <si>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</si>
  <si>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</si>
  <si>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</si>
  <si>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</si>
  <si>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</si>
  <si>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</si>
  <si>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</si>
  <si>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</si>
  <si>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</si>
  <si>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</si>
  <si>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</si>
  <si>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</si>
  <si>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</si>
  <si>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</si>
  <si>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</si>
  <si>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</si>
  <si>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</si>
  <si>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</si>
  <si>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</si>
  <si>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</si>
  <si>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</si>
  <si>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</si>
  <si>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</si>
  <si>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</si>
  <si>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</si>
  <si>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</si>
  <si>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</si>
  <si>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</si>
  <si>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</si>
  <si>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</si>
  <si>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</si>
  <si>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</si>
  <si>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</si>
  <si>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</si>
  <si>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</si>
  <si>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</si>
  <si>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</si>
  <si>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</si>
  <si>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</si>
  <si>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</si>
  <si>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</si>
  <si>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</si>
  <si>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</si>
  <si>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</si>
  <si>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</si>
  <si>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</si>
  <si>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</si>
  <si>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</si>
  <si>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</si>
  <si>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</si>
  <si>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</si>
  <si>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</si>
  <si>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</si>
  <si>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</si>
  <si>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</si>
  <si>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</si>
  <si>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</si>
  <si>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</si>
  <si>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</si>
  <si>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</si>
  <si>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</si>
  <si>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</si>
  <si>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</si>
  <si>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</si>
  <si>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</si>
  <si>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</si>
  <si>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</si>
  <si>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</si>
  <si>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</si>
  <si>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</si>
  <si>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</si>
  <si>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</si>
  <si>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</si>
  <si>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</si>
  <si>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</si>
  <si>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</si>
  <si>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</si>
  <si>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</si>
  <si>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</si>
  <si>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</si>
  <si>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</si>
  <si>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</si>
  <si>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</si>
  <si>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</si>
  <si>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</si>
  <si>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</si>
  <si>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</si>
  <si>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</si>
  <si>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</si>
  <si>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</si>
  <si>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</si>
  <si>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</si>
  <si>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</si>
  <si>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</si>
  <si>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</si>
  <si>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</si>
  <si>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</si>
  <si>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</si>
  <si>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</si>
  <si>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</si>
  <si>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</si>
  <si>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</si>
  <si>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</si>
  <si>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</si>
  <si>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</si>
  <si>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</si>
  <si>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</si>
  <si>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</si>
  <si>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</si>
  <si>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</si>
  <si>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</si>
  <si>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</si>
  <si>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</si>
  <si>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</si>
  <si>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</si>
  <si>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</si>
  <si>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</si>
  <si>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</si>
  <si>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</si>
  <si>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</si>
  <si>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</si>
  <si>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</si>
  <si>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</si>
  <si>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</si>
  <si>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</si>
  <si>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</si>
  <si>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</si>
  <si>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</si>
  <si>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</si>
  <si>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</si>
  <si>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</si>
  <si>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</si>
  <si>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</si>
  <si>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</si>
  <si>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</si>
  <si>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</si>
  <si>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</si>
  <si>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</si>
  <si>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</si>
  <si>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</si>
  <si>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</si>
  <si>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</si>
  <si>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</si>
  <si>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</si>
  <si>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</si>
  <si>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</si>
  <si>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</si>
  <si>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</si>
  <si>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</si>
  <si>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</si>
  <si>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</si>
  <si>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</si>
  <si>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</si>
  <si>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</si>
  <si>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</si>
  <si>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</si>
  <si>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</si>
  <si>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</si>
  <si>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</si>
  <si>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</si>
  <si>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</si>
  <si>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</si>
  <si>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</si>
  <si>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</si>
  <si>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</si>
  <si>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</si>
  <si>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</si>
  <si>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</si>
  <si>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</si>
  <si>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</si>
  <si>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</si>
  <si>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</si>
  <si>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</si>
  <si>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</si>
  <si>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</si>
  <si>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</si>
  <si>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</si>
  <si>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</si>
  <si>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</si>
  <si>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</si>
  <si>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</si>
  <si>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</si>
  <si>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</si>
  <si>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</si>
  <si>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</si>
  <si>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</si>
  <si>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</si>
  <si>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</si>
  <si>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</si>
  <si>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</si>
  <si>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</si>
  <si>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</si>
  <si>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</si>
  <si>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</si>
  <si>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</si>
  <si>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</si>
  <si>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</si>
  <si>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</si>
  <si>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</si>
  <si>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</si>
  <si>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</si>
  <si>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</si>
  <si>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</si>
  <si>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</si>
  <si>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</si>
  <si>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</si>
  <si>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</si>
  <si>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</si>
  <si>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</si>
  <si>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</si>
  <si>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</si>
  <si>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</si>
  <si>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</si>
  <si>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</si>
  <si>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</si>
  <si>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</si>
  <si>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</si>
  <si>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</si>
  <si>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</si>
  <si>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</si>
  <si>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</si>
  <si>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</si>
  <si>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</si>
  <si>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</si>
  <si>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</si>
  <si>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</si>
  <si>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</si>
  <si>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</si>
  <si>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</si>
  <si>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</si>
  <si>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</si>
  <si>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</si>
  <si>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</si>
  <si>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</si>
  <si>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</si>
  <si>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</si>
  <si>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</si>
  <si>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</si>
  <si>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</si>
  <si>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</si>
  <si>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</si>
  <si>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</si>
  <si>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</si>
  <si>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</si>
  <si>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</si>
  <si>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</si>
  <si>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</si>
  <si>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</si>
  <si>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</si>
  <si>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</si>
  <si>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</si>
  <si>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</si>
  <si>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</si>
  <si>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</si>
  <si>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</si>
  <si>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</si>
  <si>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</si>
  <si>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</si>
  <si>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</si>
  <si>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</si>
  <si>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</si>
  <si>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</si>
  <si>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</si>
  <si>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</si>
  <si>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</si>
  <si>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</si>
  <si>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</si>
  <si>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</si>
  <si>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</si>
  <si>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</si>
  <si>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</si>
  <si>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</si>
  <si>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</si>
  <si>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</si>
  <si>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</si>
  <si>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</si>
  <si>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</si>
  <si>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</si>
  <si>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</si>
  <si>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</si>
  <si>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</si>
  <si>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</si>
  <si>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</si>
  <si>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</si>
  <si>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</si>
  <si>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</si>
  <si>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</si>
  <si>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</si>
  <si>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</si>
  <si>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</si>
  <si>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</si>
  <si>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</si>
  <si>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</si>
  <si>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</si>
  <si>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</si>
  <si>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</si>
  <si>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</si>
  <si>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</si>
  <si>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</si>
  <si>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</si>
  <si>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</si>
  <si>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</si>
  <si>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</si>
  <si>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</si>
  <si>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</si>
  <si>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</si>
  <si>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</si>
  <si>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</si>
  <si>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</si>
  <si>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</si>
  <si>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</si>
  <si>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</si>
  <si>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</si>
  <si>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</si>
  <si>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</si>
  <si>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</si>
  <si>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</si>
  <si>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</si>
  <si>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</si>
  <si>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</si>
  <si>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</si>
  <si>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</si>
  <si>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</si>
  <si>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</si>
  <si>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</si>
  <si>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</si>
  <si>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</si>
  <si>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</si>
  <si>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</si>
  <si>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</si>
  <si>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</si>
  <si>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</si>
  <si>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</si>
  <si>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</si>
  <si>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</si>
  <si>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</si>
  <si>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</si>
  <si>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</si>
  <si>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</si>
  <si>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</si>
  <si>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</si>
  <si>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</si>
  <si>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</si>
  <si>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</si>
  <si>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</si>
  <si>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</si>
  <si>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</si>
  <si>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</si>
  <si>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</si>
  <si>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</si>
  <si>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</si>
  <si>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</si>
  <si>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</si>
  <si>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</si>
  <si>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</si>
  <si>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</si>
  <si>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</si>
  <si>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</si>
  <si>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</si>
  <si>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</si>
  <si>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</si>
  <si>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</si>
  <si>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</si>
  <si>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</si>
  <si>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</si>
  <si>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</si>
  <si>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</si>
  <si>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</si>
  <si>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</si>
  <si>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</si>
  <si>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</si>
  <si>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</si>
  <si>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</si>
  <si>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</si>
  <si>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</si>
  <si>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</si>
  <si>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</si>
  <si>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</si>
  <si>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</si>
  <si>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</si>
  <si>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</si>
  <si>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</si>
  <si>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</si>
  <si>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</si>
  <si>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</si>
  <si>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</si>
  <si>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</si>
  <si>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</si>
  <si>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</si>
  <si>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</si>
  <si>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</si>
  <si>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</si>
  <si>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</si>
  <si>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</si>
  <si>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</si>
  <si>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</si>
  <si>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</si>
  <si>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</si>
  <si>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</si>
  <si>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</si>
  <si>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</si>
  <si>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</si>
  <si>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</si>
  <si>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</si>
  <si>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</si>
  <si>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</si>
  <si>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</si>
  <si>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</si>
  <si>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</si>
  <si>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</si>
  <si>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</si>
  <si>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</si>
  <si>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</si>
  <si>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</si>
  <si>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</si>
  <si>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</si>
  <si>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</si>
  <si>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</si>
  <si>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</si>
  <si>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</si>
  <si>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</si>
  <si>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</si>
  <si>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</si>
  <si>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</si>
  <si>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</si>
  <si>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</si>
  <si>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</si>
  <si>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</si>
  <si>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</si>
  <si>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</si>
  <si>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</si>
  <si>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</si>
  <si>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</si>
  <si>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</si>
  <si>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</si>
  <si>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</si>
  <si>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</si>
  <si>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</si>
  <si>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</si>
  <si>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</si>
  <si>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</si>
  <si>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</si>
  <si>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</si>
  <si>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</si>
  <si>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</si>
  <si>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</si>
  <si>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</si>
  <si>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</si>
  <si>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</si>
  <si>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</si>
  <si>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</si>
  <si>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</si>
  <si>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</si>
  <si>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</si>
  <si>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</si>
  <si>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</si>
  <si>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</si>
  <si>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</si>
  <si>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</si>
  <si>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</si>
  <si>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</si>
  <si>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</si>
  <si>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</si>
  <si>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</si>
  <si>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</si>
  <si>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</si>
  <si>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</si>
  <si>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</si>
  <si>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</si>
  <si>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</si>
  <si>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</si>
  <si>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</si>
  <si>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</si>
  <si>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</si>
  <si>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</si>
  <si>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</si>
  <si>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</si>
  <si>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</si>
  <si>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</si>
  <si>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</si>
  <si>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</si>
  <si>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</si>
  <si>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</si>
  <si>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</si>
  <si>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</si>
  <si>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</si>
  <si>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</si>
  <si>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</si>
  <si>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</si>
  <si>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</si>
  <si>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</si>
  <si>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</si>
  <si>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</si>
  <si>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</si>
  <si>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</si>
  <si>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</si>
  <si>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</si>
  <si>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</si>
  <si>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</si>
  <si>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</si>
  <si>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</si>
  <si>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</si>
  <si>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</si>
  <si>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</si>
  <si>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</si>
  <si>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</si>
  <si>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</si>
  <si>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</si>
  <si>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</si>
  <si>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</si>
  <si>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</si>
  <si>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</si>
  <si>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</si>
  <si>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</si>
  <si>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</si>
  <si>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</si>
  <si>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</si>
  <si>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</si>
  <si>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</si>
  <si>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</si>
  <si>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</si>
  <si>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</si>
  <si>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</si>
  <si>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</si>
  <si>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</si>
  <si>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</si>
  <si>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</si>
  <si>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</si>
  <si>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</si>
  <si>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</si>
  <si>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</si>
  <si>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</si>
  <si>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</si>
  <si>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</si>
  <si>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</si>
  <si>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</si>
  <si>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</si>
  <si>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</si>
  <si>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</si>
  <si>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</si>
  <si>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</si>
  <si>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</si>
  <si>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</si>
  <si>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</si>
  <si>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</si>
  <si>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</si>
  <si>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</si>
  <si>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</si>
  <si>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</si>
  <si>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</si>
  <si>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</si>
  <si>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</si>
  <si>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</si>
  <si>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</si>
  <si>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</si>
  <si>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</si>
  <si>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</si>
  <si>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</si>
  <si>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</si>
  <si>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</si>
  <si>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</si>
  <si>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</si>
  <si>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</si>
  <si>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</si>
  <si>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</si>
  <si>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</si>
  <si>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</si>
  <si>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</si>
  <si>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</si>
  <si>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</si>
  <si>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</si>
  <si>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</si>
  <si>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</si>
  <si>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</si>
  <si>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</si>
  <si>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</si>
  <si>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</si>
  <si>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</si>
  <si>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</si>
  <si>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</si>
  <si>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</si>
  <si>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</si>
  <si>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</si>
  <si>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</si>
  <si>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</si>
  <si>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</si>
  <si>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</si>
  <si>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</si>
  <si>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</si>
  <si>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</si>
  <si>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</si>
  <si>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</si>
  <si>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</si>
  <si>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</si>
  <si>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</si>
  <si>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</si>
  <si>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</si>
  <si>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</si>
  <si>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</si>
  <si>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</si>
  <si>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</si>
  <si>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</si>
  <si>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</si>
  <si>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</si>
  <si>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</si>
  <si>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</si>
  <si>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</si>
  <si>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</si>
  <si>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</si>
  <si>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</si>
  <si>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</si>
  <si>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</si>
  <si>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</si>
  <si>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</si>
  <si>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</si>
  <si>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</si>
  <si>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</si>
  <si>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</si>
  <si>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</si>
  <si>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</si>
  <si>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</si>
  <si>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</si>
  <si>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</si>
  <si>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</si>
  <si>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</si>
  <si>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</si>
  <si>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</si>
  <si>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</si>
  <si>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</si>
  <si>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</si>
  <si>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</si>
  <si>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</si>
  <si>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</si>
  <si>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</si>
  <si>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</si>
  <si>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</si>
  <si>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</si>
  <si>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</si>
  <si>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</si>
  <si>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</si>
  <si>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</si>
  <si>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</si>
  <si>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</si>
  <si>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</si>
  <si>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</si>
  <si>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</si>
  <si>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</si>
  <si>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</si>
  <si>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</si>
  <si>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</si>
  <si>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</si>
  <si>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</si>
  <si>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</si>
  <si>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</si>
  <si>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</si>
  <si>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</si>
  <si>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</si>
  <si>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</si>
  <si>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</si>
  <si>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</si>
  <si>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</si>
  <si>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</si>
  <si>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</si>
  <si>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</si>
  <si>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</si>
  <si>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</si>
  <si>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</si>
  <si>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</si>
  <si>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</si>
  <si>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</si>
  <si>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</si>
  <si>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</si>
  <si>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</si>
  <si>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</si>
  <si>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</si>
  <si>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</si>
  <si>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</si>
  <si>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</si>
  <si>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</si>
  <si>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</si>
  <si>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</si>
  <si>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</si>
  <si>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</si>
  <si>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</si>
  <si>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</si>
  <si>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</si>
  <si>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</si>
  <si>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</si>
  <si>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</si>
  <si>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</si>
  <si>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</si>
  <si>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</si>
  <si>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</si>
  <si>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</si>
  <si>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</si>
  <si>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</si>
  <si>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</si>
  <si>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</si>
  <si>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</si>
  <si>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</si>
  <si>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</si>
  <si>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</si>
  <si>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</si>
  <si>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</si>
  <si>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</si>
  <si>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</si>
  <si>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</si>
  <si>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</si>
  <si>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</si>
  <si>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</si>
  <si>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</si>
  <si>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</si>
  <si>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</si>
  <si>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</si>
  <si>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</si>
  <si>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</si>
  <si>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</si>
  <si>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</si>
  <si>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</si>
  <si>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</si>
  <si>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</si>
  <si>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</si>
  <si>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</si>
  <si>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</si>
  <si>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</si>
  <si>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</si>
  <si>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</si>
  <si>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</si>
  <si>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</si>
  <si>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</si>
  <si>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</si>
  <si>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</si>
  <si>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</si>
  <si>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</si>
  <si>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</si>
  <si>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</si>
  <si>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</si>
  <si>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</si>
  <si>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</si>
  <si>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</si>
  <si>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</si>
  <si>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</si>
  <si>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</si>
  <si>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</si>
  <si>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</si>
  <si>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</si>
  <si>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</si>
  <si>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</si>
  <si>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</si>
  <si>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</si>
  <si>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</si>
  <si>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</si>
  <si>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</si>
  <si>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</si>
  <si>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</si>
  <si>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</si>
  <si>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</si>
  <si>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</si>
  <si>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</si>
  <si>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</si>
  <si>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</si>
  <si>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</si>
  <si>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</si>
  <si>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</si>
  <si>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</si>
  <si>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</si>
  <si>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</si>
  <si>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</si>
  <si>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</si>
  <si>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</si>
  <si>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</si>
  <si>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</si>
  <si>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</si>
  <si>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</si>
  <si>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</si>
  <si>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</si>
  <si>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</si>
  <si>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</si>
  <si>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</si>
  <si>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</si>
  <si>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</si>
  <si>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</si>
  <si>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</si>
  <si>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</si>
  <si>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</si>
  <si>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</si>
  <si>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</si>
  <si>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</si>
  <si>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</si>
  <si>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</si>
  <si>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</si>
  <si>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</si>
  <si>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</si>
  <si>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</si>
  <si>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</si>
  <si>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</si>
  <si>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</si>
  <si>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</si>
  <si>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</si>
  <si>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</si>
  <si>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</si>
  <si>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</si>
  <si>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</si>
  <si>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</si>
  <si>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</si>
  <si>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</si>
  <si>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</si>
  <si>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</si>
  <si>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</si>
  <si>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</si>
  <si>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</si>
  <si>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</si>
  <si>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</si>
  <si>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</si>
  <si>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</si>
  <si>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</si>
  <si>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</si>
  <si>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</si>
  <si>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</si>
  <si>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</si>
  <si>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</si>
  <si>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</si>
  <si>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</si>
  <si>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</si>
  <si>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</si>
  <si>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</si>
  <si>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</si>
  <si>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</si>
  <si>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</si>
  <si>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</si>
  <si>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</si>
  <si>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</si>
  <si>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</si>
  <si>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</si>
  <si>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</si>
  <si>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</si>
  <si>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</si>
  <si>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</si>
  <si>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</si>
  <si>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</si>
  <si>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</si>
  <si>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</si>
  <si>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</si>
  <si>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</si>
  <si>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</si>
  <si>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</si>
  <si>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</si>
  <si>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</si>
  <si>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</si>
  <si>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</si>
  <si>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</si>
  <si>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</si>
  <si>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</si>
  <si>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</si>
  <si>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</si>
  <si>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</si>
  <si>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</si>
  <si>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</si>
  <si>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</si>
  <si>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</si>
  <si>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</si>
  <si>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</si>
  <si>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</si>
  <si>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</si>
  <si>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</si>
  <si>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</si>
  <si>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</si>
  <si>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</si>
  <si>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</si>
  <si>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</si>
  <si>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</si>
  <si>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</si>
  <si>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</si>
  <si>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</si>
  <si>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</si>
  <si>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</si>
  <si>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</si>
  <si>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</si>
  <si>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</si>
  <si>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</si>
  <si>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</si>
  <si>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</si>
  <si>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</si>
  <si>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</si>
  <si>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</si>
  <si>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</si>
  <si>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</si>
  <si>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</si>
  <si>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</si>
  <si>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</si>
  <si>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</si>
  <si>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</si>
  <si>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</si>
  <si>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</si>
  <si>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</si>
  <si>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</si>
  <si>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</si>
  <si>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</si>
  <si>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</si>
  <si>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</si>
  <si>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</si>
  <si>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</si>
  <si>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</si>
  <si>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</si>
  <si>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</si>
  <si>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</si>
  <si>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</si>
  <si>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</si>
  <si>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</si>
  <si>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</si>
  <si>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</si>
  <si>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</si>
  <si>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</si>
  <si>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</si>
  <si>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</si>
  <si>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</si>
  <si>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</si>
  <si>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</si>
  <si>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</si>
  <si>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</si>
  <si>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</si>
  <si>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</si>
  <si>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</si>
  <si>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</si>
  <si>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</si>
  <si>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</si>
  <si>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</si>
  <si>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</si>
  <si>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</si>
  <si>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</si>
  <si>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</si>
  <si>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</si>
  <si>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</si>
  <si>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</si>
  <si>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</si>
  <si>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</si>
  <si>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</si>
  <si>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</si>
  <si>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</si>
  <si>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</si>
  <si>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</si>
  <si>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</si>
  <si>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</si>
  <si>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</si>
  <si>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</si>
  <si>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</si>
  <si>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</si>
  <si>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</si>
  <si>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</si>
  <si>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</si>
  <si>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</si>
  <si>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</si>
  <si>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</si>
  <si>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</si>
  <si>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</si>
  <si>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</si>
  <si>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</si>
  <si>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</si>
  <si>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</si>
  <si>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</si>
  <si>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</si>
  <si>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</si>
  <si>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</si>
  <si>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</si>
  <si>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</si>
  <si>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</si>
  <si>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</si>
  <si>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</si>
  <si>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</si>
  <si>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</si>
  <si>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</si>
  <si>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</si>
  <si>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</si>
  <si>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</si>
  <si>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</si>
  <si>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</si>
  <si>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</si>
  <si>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</si>
  <si>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</si>
  <si>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</si>
  <si>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</si>
  <si>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</si>
  <si>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</si>
  <si>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</si>
  <si>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</si>
  <si>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</si>
  <si>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</si>
  <si>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</si>
  <si>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</si>
  <si>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</si>
  <si>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</si>
  <si>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</si>
  <si>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</si>
  <si>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</si>
  <si>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</si>
  <si>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</si>
  <si>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</si>
  <si>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</si>
  <si>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</si>
  <si>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</si>
  <si>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</si>
  <si>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</si>
  <si>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</si>
  <si>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</si>
  <si>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</si>
  <si>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</si>
  <si>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</si>
  <si>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</si>
  <si>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</si>
  <si>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</si>
  <si>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</si>
  <si>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</si>
  <si>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</si>
  <si>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</si>
  <si>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</si>
  <si>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</si>
  <si>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</si>
  <si>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</si>
  <si>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</si>
  <si>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</si>
  <si>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</si>
  <si>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</si>
  <si>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</si>
  <si>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</si>
  <si>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</si>
  <si>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</si>
  <si>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</si>
  <si>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</si>
  <si>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</si>
  <si>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</si>
  <si>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</si>
  <si>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</si>
  <si>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</si>
  <si>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</si>
  <si>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</si>
  <si>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</si>
  <si>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</si>
  <si>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</si>
  <si>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</si>
  <si>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</si>
  <si>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</si>
  <si>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</si>
  <si>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</si>
  <si>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</si>
  <si>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</si>
  <si>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</si>
  <si>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</si>
  <si>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</si>
  <si>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</si>
  <si>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</si>
  <si>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</si>
  <si>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</si>
  <si>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</si>
  <si>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</si>
  <si>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</si>
  <si>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</si>
  <si>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</si>
  <si>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</si>
  <si>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</si>
  <si>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</si>
  <si>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</si>
  <si>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</si>
  <si>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</si>
  <si>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</si>
  <si>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</si>
  <si>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</si>
  <si>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</si>
  <si>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</si>
  <si>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</si>
  <si>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</si>
  <si>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</si>
  <si>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</si>
  <si>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</si>
  <si>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</si>
  <si>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</si>
  <si>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</si>
  <si>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</si>
  <si>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</si>
  <si>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</si>
  <si>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</si>
  <si>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</si>
  <si>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</si>
  <si>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</si>
  <si>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</si>
  <si>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</si>
  <si>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</si>
  <si>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</si>
  <si>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</si>
  <si>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</si>
  <si>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</si>
  <si>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</si>
  <si>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</si>
  <si>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</si>
  <si>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</si>
  <si>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</si>
  <si>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</si>
  <si>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</si>
  <si>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</si>
  <si>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</si>
  <si>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</si>
  <si>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</si>
  <si>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</si>
  <si>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</si>
  <si>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</si>
  <si>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</si>
  <si>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</si>
  <si>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</si>
  <si>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</si>
  <si>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</si>
  <si>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</si>
  <si>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</si>
  <si>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</si>
  <si>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</si>
  <si>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</si>
  <si>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</si>
  <si>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</si>
  <si>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</si>
  <si>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</si>
  <si>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</si>
  <si>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</si>
  <si>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</si>
  <si>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</si>
  <si>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</si>
  <si>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</si>
  <si>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</si>
  <si>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</si>
  <si>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</si>
  <si>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</si>
  <si>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</si>
  <si>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</si>
  <si>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</si>
  <si>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</si>
  <si>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</si>
  <si>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</si>
  <si>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</si>
  <si>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</si>
  <si>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</si>
  <si>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</si>
  <si>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</si>
  <si>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</si>
  <si>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</si>
  <si>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</si>
  <si>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</si>
  <si>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</si>
  <si>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</si>
  <si>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</si>
  <si>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</si>
  <si>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</si>
  <si>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</si>
  <si>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</si>
  <si>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</si>
  <si>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</si>
  <si>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</si>
  <si>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</si>
  <si>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</si>
  <si>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</si>
  <si>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</si>
  <si>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</si>
  <si>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</si>
  <si>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</si>
  <si>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</si>
  <si>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</si>
  <si>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</si>
  <si>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</si>
  <si>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</si>
  <si>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</si>
  <si>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</si>
  <si>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</si>
  <si>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</si>
  <si>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</si>
  <si>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</si>
  <si>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</si>
  <si>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</si>
  <si>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</si>
  <si>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</si>
  <si>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</si>
  <si>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</si>
  <si>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</si>
  <si>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</si>
  <si>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</si>
  <si>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</si>
  <si>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</si>
  <si>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</si>
  <si>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</si>
  <si>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</si>
  <si>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</si>
  <si>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</si>
  <si>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</si>
  <si>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</si>
  <si>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</si>
  <si>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</si>
  <si>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</si>
  <si>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</si>
  <si>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</si>
  <si>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</si>
  <si>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</si>
  <si>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</si>
  <si>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</si>
  <si>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</si>
  <si>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</si>
  <si>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</si>
  <si>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</si>
  <si>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</si>
  <si>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</si>
  <si>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</si>
  <si>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</si>
  <si>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</si>
  <si>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</si>
  <si>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</si>
  <si>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</si>
  <si>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</si>
  <si>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</si>
  <si>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</si>
  <si>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</si>
  <si>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</si>
  <si>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</si>
  <si>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</si>
  <si>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</si>
  <si>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</si>
  <si>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</si>
  <si>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</si>
  <si>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</si>
  <si>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</si>
  <si>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</si>
  <si>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</si>
  <si>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</si>
  <si>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</si>
  <si>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</si>
  <si>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</si>
  <si>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</si>
  <si>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</si>
  <si>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</si>
  <si>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</si>
  <si>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</si>
  <si>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</si>
  <si>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</si>
  <si>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</si>
  <si>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</si>
  <si>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</si>
  <si>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</si>
  <si>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</si>
  <si>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</si>
  <si>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</si>
  <si>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</si>
  <si>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</si>
  <si>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</si>
  <si>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</si>
  <si>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</si>
  <si>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</si>
  <si>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</si>
  <si>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</si>
  <si>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</si>
  <si>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</si>
  <si>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</si>
  <si>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</si>
  <si>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</si>
  <si>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</si>
  <si>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</si>
  <si>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</si>
  <si>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</si>
  <si>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</si>
  <si>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</si>
  <si>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</si>
  <si>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</si>
  <si>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</si>
  <si>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</si>
  <si>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</si>
  <si>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</si>
  <si>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</si>
  <si>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</si>
  <si>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</si>
  <si>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</si>
  <si>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</si>
  <si>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</si>
  <si>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</si>
  <si>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</si>
  <si>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</si>
  <si>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</si>
  <si>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</si>
  <si>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</si>
  <si>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</si>
  <si>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</si>
  <si>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</si>
  <si>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</si>
  <si>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</si>
  <si>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</si>
  <si>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</si>
  <si>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</si>
  <si>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</si>
  <si>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</si>
  <si>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</si>
  <si>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</si>
  <si>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</si>
  <si>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</si>
  <si>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</si>
  <si>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</si>
  <si>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</si>
  <si>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</si>
  <si>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</si>
  <si>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</si>
  <si>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</si>
  <si>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</si>
  <si>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</si>
  <si>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</si>
  <si>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</si>
  <si>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</si>
  <si>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</si>
  <si>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</si>
  <si>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</si>
  <si>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</si>
  <si>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</si>
  <si>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</si>
  <si>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</si>
  <si>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</si>
  <si>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</si>
  <si>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</si>
  <si>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</si>
  <si>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</si>
  <si>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</si>
  <si>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</si>
  <si>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</si>
  <si>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</si>
  <si>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</si>
  <si>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</si>
  <si>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</si>
  <si>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</si>
  <si>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</si>
  <si>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</si>
  <si>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</si>
  <si>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</si>
  <si>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</si>
  <si>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</si>
  <si>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</si>
  <si>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</si>
  <si>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</si>
  <si>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</si>
  <si>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</si>
  <si>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</si>
  <si>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</si>
  <si>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</si>
  <si>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</si>
  <si>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</si>
  <si>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</si>
  <si>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</si>
  <si>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</si>
  <si>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</si>
  <si>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</si>
  <si>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</si>
  <si>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</si>
  <si>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</si>
  <si>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</si>
  <si>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</si>
  <si>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</si>
  <si>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</si>
  <si>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</si>
  <si>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</si>
  <si>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</si>
  <si>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</si>
  <si>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</si>
  <si>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</si>
  <si>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</si>
  <si>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</si>
  <si>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</si>
  <si>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</si>
  <si>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</si>
  <si>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</si>
  <si>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</si>
  <si>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</si>
  <si>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</si>
  <si>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</si>
  <si>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</si>
  <si>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</si>
  <si>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</si>
  <si>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</si>
  <si>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</si>
  <si>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</si>
  <si>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</si>
  <si>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</si>
  <si>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</si>
  <si>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</si>
  <si>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</si>
  <si>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</si>
  <si>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</si>
  <si>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</si>
  <si>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</si>
  <si>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</si>
  <si>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</si>
  <si>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</si>
  <si>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</si>
  <si>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</si>
  <si>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</si>
  <si>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</si>
  <si>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</si>
  <si>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</si>
  <si>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</si>
  <si>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</si>
  <si>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</si>
  <si>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</si>
  <si>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</si>
  <si>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</si>
  <si>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</si>
  <si>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</si>
  <si>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</si>
  <si>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</si>
  <si>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</si>
  <si>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</si>
  <si>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</si>
  <si>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</si>
  <si>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</si>
  <si>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</si>
  <si>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</si>
  <si>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</si>
  <si>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</si>
  <si>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</si>
  <si>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</si>
  <si>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</si>
  <si>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</si>
  <si>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</si>
  <si>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</si>
  <si>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</si>
  <si>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</si>
  <si>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</si>
  <si>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</si>
  <si>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</si>
  <si>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</si>
  <si>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</si>
  <si>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</si>
  <si>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</si>
  <si>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</si>
  <si>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</si>
  <si>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</si>
  <si>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</si>
  <si>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</si>
  <si>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</si>
  <si>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</si>
  <si>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</si>
  <si>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</si>
  <si>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</si>
  <si>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</si>
  <si>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</si>
  <si>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</si>
  <si>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</si>
  <si>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</si>
  <si>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</si>
  <si>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</si>
  <si>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</si>
  <si>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</si>
  <si>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</si>
  <si>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</si>
  <si>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</si>
  <si>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</si>
  <si>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</si>
  <si>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</si>
  <si>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</si>
  <si>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</si>
  <si>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</si>
  <si>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</si>
  <si>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</si>
  <si>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</si>
  <si>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</si>
  <si>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</si>
  <si>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</si>
  <si>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</si>
  <si>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</si>
  <si>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</si>
  <si>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</si>
  <si>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</si>
  <si>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</si>
  <si>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</si>
  <si>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</si>
  <si>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</si>
  <si>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</si>
  <si>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</si>
  <si>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</si>
  <si>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</si>
  <si>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</si>
  <si>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</si>
  <si>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</si>
  <si>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</si>
  <si>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</si>
  <si>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</si>
  <si>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</si>
  <si>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</si>
  <si>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</si>
  <si>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</si>
  <si>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</si>
  <si>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</si>
  <si>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</si>
  <si>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</si>
  <si>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</si>
  <si>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</si>
  <si>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</si>
  <si>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</si>
  <si>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</si>
  <si>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</si>
  <si>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</si>
  <si>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</si>
  <si>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</si>
  <si>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</si>
  <si>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</si>
  <si>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</si>
  <si>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</si>
  <si>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</si>
  <si>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</si>
  <si>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</si>
  <si>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</si>
  <si>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</si>
  <si>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</si>
  <si>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</si>
  <si>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</si>
  <si>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</si>
  <si>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</si>
  <si>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</si>
  <si>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</si>
  <si>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</si>
  <si>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</si>
  <si>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</si>
  <si>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</si>
  <si>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</si>
  <si>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</si>
  <si>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</si>
  <si>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</si>
  <si>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</si>
  <si>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</si>
  <si>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</si>
  <si>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</si>
  <si>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</si>
  <si>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</si>
  <si>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</si>
  <si>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</si>
  <si>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</si>
  <si>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</si>
  <si>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</si>
  <si>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</si>
  <si>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</si>
  <si>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</si>
  <si>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</si>
  <si>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</si>
  <si>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</si>
  <si>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</si>
  <si>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</si>
  <si>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</si>
  <si>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</si>
  <si>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</si>
  <si>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</si>
  <si>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</si>
  <si>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</si>
  <si>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</si>
  <si>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</si>
  <si>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</si>
  <si>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</si>
  <si>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</si>
  <si>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</si>
  <si>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</si>
  <si>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</si>
  <si>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</si>
  <si>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</si>
  <si>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</si>
  <si>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</si>
  <si>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</si>
  <si>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</si>
  <si>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</si>
  <si>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</si>
  <si>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</si>
  <si>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</si>
  <si>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</si>
  <si>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</si>
  <si>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</si>
  <si>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</si>
  <si>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</si>
  <si>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</si>
  <si>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</si>
  <si>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</si>
  <si>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</si>
  <si>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</si>
  <si>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</si>
  <si>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</si>
  <si>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</si>
  <si>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</si>
  <si>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</si>
  <si>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</si>
  <si>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</si>
  <si>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</si>
  <si>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</si>
  <si>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</si>
  <si>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</si>
  <si>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</si>
  <si>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</si>
  <si>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</si>
  <si>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</si>
  <si>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</si>
  <si>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</si>
  <si>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</si>
  <si>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</si>
  <si>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</si>
  <si>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</si>
  <si>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</si>
  <si>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</si>
  <si>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</si>
  <si>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</si>
  <si>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</si>
  <si>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</si>
  <si>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</si>
  <si>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</si>
  <si>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</si>
  <si>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</si>
  <si>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</si>
  <si>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</si>
  <si>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</si>
  <si>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</si>
  <si>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</si>
  <si>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</si>
  <si>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</si>
  <si>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</si>
  <si>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</si>
  <si>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</si>
  <si>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</si>
  <si>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</si>
  <si>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</si>
  <si>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</si>
  <si>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</si>
  <si>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</si>
  <si>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</si>
  <si>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</si>
  <si>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</si>
  <si>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</si>
  <si>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</si>
  <si>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</si>
  <si>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</si>
  <si>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</si>
  <si>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</si>
  <si>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</si>
  <si>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</si>
  <si>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</si>
  <si>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</si>
  <si>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</si>
  <si>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</si>
  <si>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</si>
  <si>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</si>
  <si>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</si>
  <si>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</si>
  <si>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</si>
  <si>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</si>
  <si>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</si>
  <si>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</si>
  <si>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</si>
  <si>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</si>
  <si>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</si>
  <si>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</si>
  <si>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</si>
  <si>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</si>
  <si>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</si>
  <si>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</si>
  <si>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</si>
  <si>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</si>
  <si>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</si>
  <si>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</si>
  <si>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</si>
  <si>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</si>
  <si>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</si>
  <si>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</si>
  <si>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</si>
  <si>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</si>
  <si>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</si>
  <si>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</si>
  <si>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</si>
  <si>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</si>
  <si>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</si>
  <si>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</si>
  <si>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</si>
  <si>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</si>
  <si>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</si>
  <si>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</si>
  <si>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</si>
  <si>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</si>
  <si>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</si>
  <si>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</si>
  <si>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</si>
  <si>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</si>
  <si>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</si>
  <si>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</si>
  <si>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</si>
  <si>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</si>
  <si>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</si>
  <si>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</si>
  <si>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</si>
  <si>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</si>
  <si>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</si>
  <si>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</si>
  <si>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</si>
  <si>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</si>
  <si>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</si>
  <si>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</si>
  <si>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</si>
  <si>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</si>
  <si>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</si>
  <si>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</si>
  <si>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</si>
  <si>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</si>
  <si>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</si>
  <si>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</si>
  <si>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</si>
  <si>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</si>
  <si>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</si>
  <si>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</si>
  <si>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</si>
  <si>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</si>
  <si>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</si>
  <si>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</si>
  <si>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</si>
  <si>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</si>
  <si>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</si>
  <si>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</si>
  <si>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</si>
  <si>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</si>
  <si>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</si>
  <si>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</si>
  <si>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</si>
  <si>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</si>
  <si>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</si>
  <si>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</si>
  <si>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</si>
  <si>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</si>
  <si>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</si>
  <si>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</si>
  <si>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</si>
  <si>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</si>
  <si>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</si>
  <si>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</si>
  <si>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</si>
  <si>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</si>
  <si>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</si>
  <si>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</si>
  <si>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</si>
  <si>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</si>
  <si>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</si>
  <si>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</si>
  <si>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</si>
  <si>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</si>
  <si>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</si>
  <si>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</si>
  <si>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</si>
  <si>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</si>
  <si>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</si>
  <si>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</si>
  <si>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</si>
  <si>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</si>
  <si>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</si>
  <si>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</si>
  <si>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</si>
  <si>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</si>
  <si>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</si>
  <si>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</si>
  <si>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</si>
  <si>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</si>
  <si>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</si>
  <si>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</si>
  <si>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</si>
  <si>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</si>
  <si>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</si>
  <si>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</si>
  <si>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</si>
  <si>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</si>
  <si>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</si>
  <si>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</si>
  <si>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</si>
  <si>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</si>
  <si>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</si>
  <si>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</si>
  <si>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</si>
  <si>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</si>
  <si>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</si>
  <si>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</si>
  <si>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</si>
  <si>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</si>
  <si>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</si>
  <si>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</si>
  <si>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</si>
  <si>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</si>
  <si>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</si>
  <si>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</si>
  <si>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</si>
  <si>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</si>
  <si>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</si>
  <si>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</si>
  <si>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</si>
  <si>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</si>
  <si>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</si>
  <si>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</si>
  <si>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</si>
  <si>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</si>
  <si>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</si>
  <si>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</si>
  <si>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</si>
  <si>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</si>
  <si>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</si>
  <si>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</si>
  <si>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</si>
  <si>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</si>
  <si>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</si>
  <si>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</si>
  <si>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</si>
  <si>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</si>
  <si>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</si>
  <si>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</si>
  <si>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</si>
  <si>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</si>
  <si>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</si>
  <si>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</si>
  <si>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</si>
  <si>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</si>
  <si>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</si>
  <si>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</si>
  <si>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</si>
  <si>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</si>
  <si>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</si>
  <si>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</si>
  <si>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</si>
  <si>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</si>
  <si>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</si>
  <si>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</si>
  <si>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</si>
  <si>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</si>
  <si>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</si>
  <si>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</si>
  <si>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</si>
  <si>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</si>
  <si>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</si>
  <si>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</si>
  <si>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</si>
  <si>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</si>
  <si>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</si>
  <si>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</si>
  <si>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</si>
  <si>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</si>
  <si>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</si>
  <si>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</si>
  <si>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</si>
  <si>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</si>
  <si>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</si>
  <si>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</si>
  <si>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</si>
  <si>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</si>
  <si>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</si>
  <si>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</si>
  <si>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</si>
  <si>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</si>
  <si>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</si>
  <si>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</si>
  <si>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</si>
  <si>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</si>
  <si>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</si>
  <si>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</si>
  <si>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</si>
  <si>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</si>
  <si>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</si>
  <si>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</si>
  <si>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</si>
  <si>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</si>
  <si>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</si>
  <si>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</si>
  <si>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</si>
  <si>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</si>
  <si>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</si>
  <si>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</si>
  <si>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</si>
  <si>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</si>
  <si>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</si>
  <si>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</si>
  <si>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</si>
  <si>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</si>
  <si>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</si>
  <si>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</si>
  <si>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</si>
  <si>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</si>
  <si>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</si>
  <si>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</si>
  <si>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</si>
  <si>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</si>
  <si>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</si>
  <si>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</si>
  <si>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</si>
  <si>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</si>
  <si>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</si>
  <si>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</si>
  <si>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</si>
  <si>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</si>
  <si>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</si>
  <si>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</si>
  <si>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</si>
  <si>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</si>
  <si>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</si>
  <si>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</si>
  <si>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</si>
  <si>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</si>
  <si>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</si>
  <si>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</si>
  <si>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</si>
  <si>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</si>
  <si>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</si>
  <si>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</si>
  <si>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</si>
  <si>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</si>
  <si>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</si>
  <si>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</si>
  <si>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</si>
  <si>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</si>
  <si>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</si>
  <si>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</si>
  <si>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</si>
  <si>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</si>
  <si>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</si>
  <si>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</si>
  <si>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</si>
  <si>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</si>
  <si>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</si>
  <si>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</si>
  <si>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</si>
  <si>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</si>
  <si>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</si>
  <si>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</si>
  <si>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</si>
  <si>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</si>
  <si>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</si>
  <si>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</si>
  <si>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</si>
  <si>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</si>
  <si>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</si>
  <si>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</si>
  <si>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</si>
  <si>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</si>
  <si>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</si>
  <si>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</si>
  <si>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</si>
  <si>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</si>
  <si>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</si>
  <si>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</si>
  <si>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</si>
  <si>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</si>
  <si>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</si>
  <si>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</si>
  <si>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</si>
  <si>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</si>
  <si>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</si>
  <si>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</si>
  <si>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</si>
  <si>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</si>
  <si>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</si>
  <si>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</si>
  <si>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</si>
  <si>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</si>
  <si>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</si>
  <si>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</si>
  <si>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</si>
  <si>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</si>
  <si>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</si>
  <si>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</si>
  <si>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</si>
  <si>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</si>
  <si>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</si>
  <si>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</si>
  <si>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</si>
  <si>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</si>
  <si>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</si>
  <si>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</si>
  <si>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</si>
  <si>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</si>
  <si>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</si>
  <si>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</si>
  <si>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</si>
  <si>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</si>
  <si>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</si>
  <si>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</si>
  <si>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</si>
  <si>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</si>
  <si>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</si>
  <si>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</si>
  <si>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</si>
  <si>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</si>
  <si>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</si>
  <si>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</si>
  <si>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</si>
  <si>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</si>
  <si>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</si>
  <si>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</si>
  <si>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</si>
  <si>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</si>
  <si>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</si>
  <si>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</si>
  <si>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</si>
  <si>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</si>
  <si>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</si>
  <si>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</si>
  <si>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</si>
  <si>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</si>
  <si>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</si>
  <si>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</si>
  <si>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</si>
  <si>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</si>
  <si>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</si>
  <si>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</si>
  <si>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</si>
  <si>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</si>
  <si>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</si>
  <si>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</si>
  <si>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</si>
  <si>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</si>
  <si>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</si>
  <si>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</si>
  <si>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</si>
  <si>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</si>
  <si>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</si>
  <si>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</si>
  <si>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</si>
  <si>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</si>
  <si>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</si>
  <si>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</si>
  <si>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</si>
  <si>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</si>
  <si>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</si>
  <si>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</si>
  <si>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</si>
  <si>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</si>
  <si>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</si>
  <si>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</si>
  <si>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</si>
  <si>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</si>
  <si>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</si>
  <si>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</si>
  <si>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</si>
  <si>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</si>
  <si>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</si>
  <si>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</si>
  <si>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</si>
  <si>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</si>
  <si>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</si>
  <si>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</si>
  <si>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</si>
  <si>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</si>
  <si>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</si>
  <si>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</si>
  <si>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</si>
  <si>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</si>
  <si>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</si>
  <si>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</si>
  <si>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</si>
  <si>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</si>
  <si>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</si>
  <si>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</si>
  <si>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</si>
  <si>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</si>
  <si>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</si>
  <si>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</si>
  <si>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</si>
  <si>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</si>
  <si>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</si>
  <si>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</si>
  <si>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</si>
  <si>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</si>
  <si>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</si>
  <si>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</si>
  <si>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</si>
  <si>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</si>
  <si>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</si>
  <si>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</si>
  <si>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</si>
  <si>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</si>
  <si>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</si>
  <si>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</si>
  <si>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</si>
  <si>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</si>
  <si>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</si>
  <si>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</si>
  <si>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</si>
  <si>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</si>
  <si>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</si>
  <si>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</si>
  <si>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</si>
  <si>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</si>
  <si>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</si>
  <si>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</si>
  <si>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</si>
  <si>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</si>
  <si>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</si>
  <si>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</si>
  <si>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</si>
  <si>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</si>
  <si>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</si>
  <si>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</si>
  <si>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</si>
  <si>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</si>
  <si>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</si>
  <si>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</si>
  <si>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</si>
  <si>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</si>
  <si>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</si>
  <si>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</si>
  <si>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</si>
  <si>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</si>
  <si>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</si>
  <si>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</si>
  <si>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</si>
  <si>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</si>
  <si>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</si>
  <si>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</si>
  <si>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</si>
  <si>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</si>
  <si>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</si>
  <si>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</si>
  <si>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</si>
  <si>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</si>
  <si>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</si>
  <si>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</si>
  <si>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</si>
  <si>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</si>
  <si>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</si>
  <si>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</si>
  <si>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</si>
  <si>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</si>
  <si>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</si>
  <si>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</si>
  <si>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</si>
  <si>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</si>
  <si>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</si>
  <si>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</si>
  <si>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</si>
  <si>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</si>
  <si>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</si>
  <si>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</si>
  <si>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</si>
  <si>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</si>
  <si>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</si>
  <si>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</si>
  <si>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</si>
  <si>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</si>
  <si>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</si>
  <si>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</si>
  <si>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</si>
  <si>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</si>
  <si>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</si>
  <si>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</si>
  <si>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</si>
  <si>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</si>
  <si>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</si>
  <si>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</si>
  <si>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</si>
  <si>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</si>
  <si>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</si>
  <si>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</si>
  <si>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</si>
  <si>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</si>
  <si>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</si>
  <si>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</si>
  <si>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</si>
  <si>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</si>
  <si>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</si>
  <si>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</si>
  <si>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</si>
  <si>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</si>
  <si>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</si>
  <si>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</si>
  <si>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</si>
  <si>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</si>
  <si>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</si>
  <si>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</si>
  <si>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</si>
  <si>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</si>
  <si>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</si>
  <si>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</si>
  <si>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</si>
  <si>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</si>
  <si>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</si>
  <si>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</si>
  <si>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</si>
  <si>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</si>
  <si>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</si>
  <si>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</si>
  <si>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</si>
  <si>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</si>
  <si>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</si>
  <si>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</si>
  <si>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</si>
  <si>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</si>
  <si>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</si>
  <si>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</si>
  <si>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</si>
  <si>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</si>
  <si>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</si>
  <si>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</si>
  <si>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</si>
  <si>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</si>
  <si>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</si>
  <si>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</si>
  <si>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</si>
  <si>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</si>
  <si>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</si>
  <si>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</si>
  <si>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</si>
  <si>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</si>
  <si>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</si>
  <si>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</si>
  <si>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</si>
  <si>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</si>
  <si>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</si>
  <si>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</si>
  <si>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</si>
  <si>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</si>
  <si>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</si>
  <si>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</si>
  <si>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</si>
  <si>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</si>
  <si>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</si>
  <si>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</si>
  <si>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</si>
  <si>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</si>
  <si>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</si>
  <si>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</si>
  <si>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</si>
  <si>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</si>
  <si>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</si>
  <si>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</si>
  <si>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</si>
  <si>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</si>
  <si>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</si>
  <si>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</si>
  <si>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</si>
  <si>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</si>
  <si>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</si>
  <si>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</si>
  <si>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</si>
  <si>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</si>
  <si>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</si>
  <si>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</si>
  <si>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</si>
  <si>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</si>
  <si>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</si>
  <si>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</si>
  <si>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</si>
  <si>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</si>
  <si>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</si>
  <si>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</si>
  <si>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</si>
  <si>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</si>
  <si>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</si>
  <si>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</si>
  <si>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</si>
  <si>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</si>
  <si>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</si>
  <si>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</si>
  <si>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</si>
  <si>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</si>
  <si>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</si>
  <si>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</si>
  <si>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</si>
  <si>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</si>
  <si>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</si>
  <si>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</si>
  <si>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</si>
  <si>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</si>
  <si>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</si>
  <si>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</si>
  <si>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</si>
  <si>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</si>
  <si>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</si>
  <si>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</si>
  <si>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</si>
  <si>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</si>
  <si>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</si>
  <si>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</si>
  <si>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</si>
  <si>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</si>
  <si>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</si>
  <si>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</si>
  <si>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</si>
  <si>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</si>
  <si>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</si>
  <si>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</si>
  <si>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</si>
  <si>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</si>
  <si>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</si>
  <si>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</si>
  <si>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</si>
  <si>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</si>
  <si>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</si>
  <si>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</si>
  <si>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</si>
  <si>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</si>
  <si>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</si>
  <si>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</si>
  <si>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</si>
  <si>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</si>
  <si>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</si>
  <si>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</si>
  <si>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</si>
  <si>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</si>
  <si>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</si>
  <si>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</si>
  <si>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</si>
  <si>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</si>
  <si>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</si>
  <si>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</si>
  <si>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</si>
  <si>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</si>
  <si>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</si>
  <si>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</si>
  <si>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</si>
  <si>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</si>
  <si>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</si>
  <si>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</si>
  <si>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</si>
  <si>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</si>
  <si>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</si>
  <si>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</si>
  <si>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</si>
  <si>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</si>
  <si>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</si>
  <si>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</si>
  <si>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</si>
  <si>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</si>
  <si>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</si>
  <si>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</si>
  <si>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</si>
  <si>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</si>
  <si>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</si>
  <si>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</si>
  <si>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</si>
  <si>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</si>
  <si>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</si>
  <si>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</si>
  <si>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</si>
  <si>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</si>
  <si>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</si>
  <si>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</si>
  <si>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</si>
  <si>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</si>
  <si>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</si>
  <si>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</si>
  <si>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</si>
  <si>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</si>
  <si>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</si>
  <si>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</si>
  <si>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</si>
  <si>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</si>
  <si>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</si>
  <si>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</si>
  <si>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</si>
  <si>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</si>
  <si>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</si>
  <si>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</si>
  <si>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</si>
  <si>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</si>
  <si>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</si>
  <si>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</si>
  <si>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</si>
  <si>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</si>
  <si>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</si>
  <si>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</si>
  <si>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</si>
  <si>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</si>
  <si>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</si>
  <si>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</si>
  <si>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</si>
  <si>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</si>
  <si>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</si>
  <si>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</si>
  <si>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</si>
  <si>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</si>
  <si>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</si>
  <si>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</si>
  <si>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</si>
  <si>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</si>
  <si>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</si>
  <si>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</si>
  <si>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</si>
  <si>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</si>
  <si>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</si>
  <si>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</si>
  <si>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</si>
  <si>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</si>
  <si>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</si>
  <si>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</si>
  <si>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</si>
  <si>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</si>
  <si>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</si>
  <si>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</si>
  <si>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</si>
  <si>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</si>
  <si>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</si>
  <si>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</si>
  <si>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</si>
  <si>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</si>
  <si>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</si>
  <si>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</si>
  <si>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</si>
  <si>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</si>
  <si>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</si>
  <si>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</si>
  <si>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</si>
  <si>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</si>
  <si>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</si>
  <si>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</si>
  <si>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</si>
  <si>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</si>
  <si>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</si>
  <si>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</si>
  <si>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</si>
  <si>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</si>
  <si>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</si>
  <si>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</si>
  <si>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</si>
  <si>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</si>
  <si>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</si>
  <si>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</si>
  <si>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</si>
  <si>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</si>
  <si>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</si>
  <si>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</si>
  <si>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</si>
  <si>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</si>
  <si>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</si>
  <si>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</si>
  <si>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</si>
  <si>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</si>
  <si>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</si>
  <si>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</si>
  <si>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</si>
  <si>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</si>
  <si>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</si>
  <si>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</si>
  <si>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</si>
  <si>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</si>
  <si>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</si>
  <si>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</si>
  <si>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</si>
  <si>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</si>
  <si>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</si>
  <si>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</si>
  <si>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</si>
  <si>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</si>
  <si>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</si>
  <si>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</si>
  <si>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</si>
  <si>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</si>
  <si>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</si>
  <si>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</si>
  <si>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</si>
  <si>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</si>
  <si>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</si>
  <si>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</si>
  <si>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</si>
  <si>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</si>
  <si>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</si>
  <si>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</si>
  <si>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</si>
  <si>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</si>
  <si>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</si>
  <si>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</si>
  <si>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</si>
  <si>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</si>
  <si>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</si>
  <si>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</si>
  <si>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</si>
  <si>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</si>
  <si>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</si>
  <si>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</si>
  <si>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</si>
  <si>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</si>
  <si>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</si>
  <si>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</si>
  <si>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</si>
  <si>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</si>
  <si>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</si>
  <si>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</si>
  <si>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</si>
  <si>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</si>
  <si>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</si>
  <si>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</si>
  <si>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</si>
  <si>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</si>
  <si>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</si>
  <si>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</si>
  <si>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</si>
  <si>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</si>
  <si>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</si>
  <si>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</si>
  <si>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</si>
  <si>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</si>
  <si>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</si>
  <si>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</si>
  <si>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</si>
  <si>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</si>
  <si>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</si>
  <si>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</si>
  <si>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</si>
  <si>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</si>
  <si>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</si>
  <si>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</si>
  <si>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</si>
  <si>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</si>
  <si>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</si>
  <si>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</si>
  <si>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</si>
  <si>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</si>
  <si>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</si>
  <si>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</si>
  <si>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</si>
  <si>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</si>
  <si>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</si>
  <si>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</si>
  <si>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</si>
  <si>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</si>
  <si>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</si>
  <si>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</si>
  <si>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</si>
  <si>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</si>
  <si>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</si>
  <si>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</si>
  <si>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</si>
  <si>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</si>
  <si>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</si>
  <si>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</si>
  <si>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</si>
  <si>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</si>
  <si>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</si>
  <si>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</si>
  <si>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</si>
  <si>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</si>
  <si>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</si>
  <si>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</si>
  <si>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</si>
  <si>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</si>
  <si>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</si>
  <si>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</si>
  <si>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</si>
  <si>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</si>
  <si>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</si>
  <si>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</si>
  <si>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</si>
  <si>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</si>
  <si>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</si>
  <si>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</si>
  <si>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</si>
  <si>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</si>
  <si>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</si>
  <si>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</si>
  <si>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</si>
  <si>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</si>
  <si>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</si>
  <si>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</si>
  <si>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</si>
  <si>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</si>
  <si>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</si>
  <si>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</si>
  <si>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</si>
  <si>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</si>
  <si>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</si>
  <si>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</si>
  <si>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</si>
  <si>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</si>
  <si>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</si>
  <si>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</si>
  <si>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</si>
  <si>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</si>
  <si>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</si>
  <si>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</si>
  <si>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</si>
  <si>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</si>
  <si>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</si>
  <si>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</si>
  <si>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</si>
  <si>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</si>
  <si>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</si>
  <si>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</si>
  <si>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</si>
  <si>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</si>
  <si>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</si>
  <si>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</si>
  <si>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</si>
  <si>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</si>
  <si>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</si>
  <si>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</si>
  <si>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</si>
  <si>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</si>
  <si>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</si>
  <si>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</si>
  <si>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</si>
  <si>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</si>
  <si>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</si>
  <si>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</si>
  <si>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</si>
  <si>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</si>
  <si>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</si>
  <si>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</si>
  <si>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</si>
  <si>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</si>
  <si>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</si>
  <si>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</si>
  <si>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</si>
  <si>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</si>
  <si>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</si>
  <si>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</si>
  <si>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</si>
  <si>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</si>
  <si>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</si>
  <si>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</si>
  <si>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</si>
  <si>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</si>
  <si>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</si>
  <si>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</si>
  <si>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</si>
  <si>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</si>
  <si>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</si>
  <si>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</si>
  <si>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</si>
  <si>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</si>
  <si>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</si>
  <si>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</si>
  <si>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</si>
  <si>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</si>
  <si>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</si>
  <si>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</si>
  <si>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</si>
  <si>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</si>
  <si>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</si>
  <si>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</si>
  <si>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</si>
  <si>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</si>
  <si>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</si>
  <si>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</si>
  <si>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</si>
  <si>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</si>
  <si>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</si>
  <si>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</si>
  <si>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</si>
  <si>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</si>
  <si>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</si>
  <si>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</si>
  <si>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</si>
  <si>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</si>
  <si>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</si>
  <si>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</si>
  <si>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</si>
  <si>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</si>
  <si>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</si>
  <si>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</si>
  <si>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</si>
  <si>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</si>
  <si>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</si>
  <si>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</si>
  <si>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</si>
  <si>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</si>
  <si>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</si>
  <si>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</si>
  <si>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</si>
  <si>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</si>
  <si>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</si>
  <si>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</si>
  <si>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</si>
  <si>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</si>
  <si>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</si>
  <si>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</si>
  <si>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</si>
  <si>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</si>
  <si>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</si>
  <si>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</si>
  <si>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</si>
  <si>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</si>
  <si>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</si>
  <si>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</si>
  <si>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</si>
  <si>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</si>
  <si>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</si>
  <si>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</si>
  <si>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</si>
  <si>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</si>
  <si>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</si>
  <si>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</si>
  <si>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</si>
  <si>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</si>
  <si>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</si>
  <si>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</si>
  <si>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</si>
  <si>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</si>
  <si>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</si>
  <si>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</si>
  <si>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</si>
  <si>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</si>
  <si>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</si>
  <si>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</si>
  <si>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</si>
  <si>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</si>
  <si>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</si>
  <si>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</si>
  <si>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</si>
  <si>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</si>
  <si>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</si>
  <si>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</si>
  <si>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</si>
  <si>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</si>
  <si>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</si>
  <si>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</si>
  <si>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</si>
  <si>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</si>
  <si>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</si>
  <si>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</si>
  <si>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</si>
  <si>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</si>
  <si>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</si>
  <si>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</si>
  <si>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</si>
  <si>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</si>
  <si>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</si>
  <si>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</si>
  <si>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</si>
  <si>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</si>
  <si>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</si>
  <si>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</si>
  <si>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</si>
  <si>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</si>
  <si>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</si>
  <si>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</si>
  <si>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</si>
  <si>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</si>
  <si>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</si>
  <si>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</si>
  <si>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</si>
  <si>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</si>
  <si>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</si>
  <si>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</si>
  <si>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</si>
  <si>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</si>
  <si>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</si>
  <si>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</si>
  <si>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</si>
  <si>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</si>
  <si>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</si>
  <si>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</si>
  <si>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</si>
  <si>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</si>
  <si>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</si>
  <si>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</si>
  <si>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</si>
  <si>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</si>
  <si>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</si>
  <si>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</si>
  <si>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</si>
  <si>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</si>
  <si>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</si>
  <si>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</si>
  <si>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</si>
  <si>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</si>
  <si>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</si>
  <si>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</si>
  <si>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</si>
  <si>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</si>
  <si>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</si>
  <si>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</si>
  <si>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</si>
  <si>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</si>
  <si>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</si>
  <si>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</si>
  <si>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</si>
  <si>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</si>
  <si>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</si>
  <si>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</si>
  <si>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</si>
  <si>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</si>
  <si>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</si>
  <si>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</si>
  <si>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</si>
  <si>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</si>
  <si>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</si>
  <si>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</si>
  <si>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</si>
  <si>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</si>
  <si>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</si>
  <si>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</si>
  <si>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</si>
  <si>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</si>
  <si>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</si>
  <si>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</si>
  <si>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</si>
  <si>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</si>
  <si>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</si>
  <si>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</si>
  <si>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</si>
  <si>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</si>
  <si>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</si>
  <si>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</si>
  <si>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</si>
  <si>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</si>
  <si>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</si>
  <si>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</si>
  <si>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</si>
  <si>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</si>
  <si>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</si>
  <si>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</si>
  <si>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</si>
  <si>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</si>
  <si>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</si>
  <si>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</si>
  <si>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</si>
  <si>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</si>
  <si>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</si>
  <si>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</si>
  <si>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</si>
  <si>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</si>
  <si>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</si>
  <si>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</si>
  <si>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</si>
  <si>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</si>
  <si>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</si>
  <si>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</si>
  <si>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</si>
  <si>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</si>
  <si>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</si>
  <si>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</si>
  <si>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</si>
  <si>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</si>
  <si>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</si>
  <si>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</si>
  <si>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</si>
  <si>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</si>
  <si>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</si>
  <si>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</si>
  <si>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</si>
  <si>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</si>
  <si>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</si>
  <si>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</si>
  <si>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</si>
  <si>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</si>
  <si>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</si>
  <si>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</si>
  <si>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</si>
  <si>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</si>
  <si>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</si>
  <si>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</si>
  <si>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</si>
  <si>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</si>
  <si>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</si>
  <si>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</si>
  <si>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</si>
  <si>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</si>
  <si>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</si>
  <si>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</si>
  <si>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</si>
  <si>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</si>
  <si>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</si>
  <si>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</si>
  <si>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</si>
  <si>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</si>
  <si>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</si>
  <si>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</si>
  <si>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</si>
  <si>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</si>
  <si>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</si>
  <si>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</si>
  <si>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</si>
  <si>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</si>
  <si>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</si>
  <si>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</si>
  <si>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</si>
  <si>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</si>
  <si>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</si>
  <si>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</si>
  <si>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</si>
  <si>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</si>
  <si>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</si>
  <si>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</si>
  <si>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</si>
  <si>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</si>
  <si>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</si>
  <si>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</si>
  <si>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</si>
  <si>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</si>
  <si>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</si>
  <si>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</si>
  <si>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</si>
  <si>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</si>
  <si>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</si>
  <si>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</si>
  <si>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</si>
  <si>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</si>
  <si>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</si>
  <si>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</si>
  <si>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</si>
  <si>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</si>
  <si>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</si>
  <si>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</si>
  <si>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</si>
  <si>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</si>
  <si>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</si>
  <si>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</si>
  <si>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</si>
  <si>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</si>
  <si>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</si>
  <si>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</si>
  <si>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</si>
  <si>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</si>
  <si>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</si>
  <si>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</si>
  <si>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</si>
  <si>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</si>
  <si>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</si>
  <si>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</si>
  <si>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</si>
  <si>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</si>
  <si>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</si>
  <si>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</si>
  <si>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</si>
  <si>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</si>
  <si>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</si>
  <si>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</si>
  <si>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</si>
  <si>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</si>
  <si>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</si>
  <si>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</si>
  <si>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</si>
  <si>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</si>
  <si>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</si>
  <si>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</si>
  <si>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</si>
  <si>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</si>
  <si>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</si>
  <si>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</si>
  <si>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</si>
  <si>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</si>
  <si>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</si>
  <si>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</si>
  <si>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</si>
  <si>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</si>
  <si>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</si>
  <si>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</si>
  <si>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</si>
  <si>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</si>
  <si>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</si>
  <si>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</si>
  <si>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</si>
  <si>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</si>
  <si>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</si>
  <si>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</si>
  <si>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</si>
  <si>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</si>
  <si>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</si>
  <si>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</si>
  <si>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</si>
  <si>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</si>
  <si>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</si>
  <si>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</si>
  <si>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</si>
  <si>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</si>
  <si>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</si>
  <si>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</si>
  <si>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</si>
  <si>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</si>
  <si>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</si>
  <si>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</si>
  <si>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</si>
  <si>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</si>
  <si>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</si>
  <si>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</si>
  <si>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</si>
  <si>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</si>
  <si>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</si>
  <si>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</si>
  <si>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</si>
  <si>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</si>
  <si>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</si>
  <si>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</si>
  <si>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</si>
  <si>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</si>
  <si>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</si>
  <si>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</si>
  <si>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</si>
  <si>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</si>
  <si>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</si>
  <si>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</si>
  <si>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</si>
  <si>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</si>
  <si>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</si>
  <si>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</si>
  <si>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</si>
  <si>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</si>
  <si>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</si>
  <si>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</si>
  <si>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</si>
  <si>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</si>
  <si>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</si>
  <si>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</si>
  <si>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</si>
  <si>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</si>
  <si>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</si>
  <si>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</si>
  <si>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</si>
  <si>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</si>
  <si>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</si>
  <si>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</si>
  <si>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</si>
  <si>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</si>
  <si>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</si>
  <si>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</si>
  <si>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</si>
  <si>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</si>
  <si>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</si>
  <si>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</si>
  <si>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</si>
  <si>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</si>
  <si>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</si>
  <si>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</si>
  <si>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</si>
  <si>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</si>
  <si>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</si>
  <si>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</si>
  <si>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</si>
  <si>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</si>
  <si>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</si>
  <si>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</si>
  <si>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</si>
  <si>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</si>
  <si>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</si>
  <si>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</si>
  <si>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</si>
  <si>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</si>
  <si>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</si>
  <si>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</si>
  <si>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</si>
  <si>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</si>
  <si>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</si>
  <si>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</si>
  <si>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</si>
  <si>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</si>
  <si>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</si>
  <si>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</si>
  <si>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</si>
  <si>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</si>
  <si>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</si>
  <si>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</si>
  <si>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</si>
  <si>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</si>
  <si>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</si>
  <si>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</si>
  <si>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</si>
  <si>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</si>
  <si>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</si>
  <si>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</si>
  <si>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</si>
  <si>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</si>
  <si>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</si>
  <si>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</si>
  <si>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</si>
  <si>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</si>
  <si>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</si>
  <si>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</si>
  <si>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</si>
  <si>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</si>
  <si>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</si>
  <si>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</si>
  <si>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</si>
  <si>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</si>
  <si>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</si>
  <si>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</si>
  <si>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</si>
  <si>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</si>
  <si>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</si>
  <si>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</si>
  <si>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</si>
  <si>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</si>
  <si>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</si>
  <si>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</si>
  <si>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</si>
  <si>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</si>
  <si>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</si>
  <si>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</si>
  <si>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</si>
  <si>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</si>
  <si>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</si>
  <si>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</si>
  <si>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</si>
  <si>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</si>
  <si>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</si>
  <si>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</si>
  <si>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</si>
  <si>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</si>
  <si>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</si>
  <si>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</si>
  <si>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</si>
  <si>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</si>
  <si>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</si>
  <si>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</si>
  <si>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</si>
  <si>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</si>
  <si>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</si>
  <si>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</si>
  <si>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</si>
  <si>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</si>
  <si>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</si>
  <si>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</si>
  <si>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</si>
  <si>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</si>
  <si>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</si>
  <si>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</si>
  <si>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</si>
  <si>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</si>
  <si>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</si>
  <si>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</si>
  <si>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</si>
  <si>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</si>
  <si>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</si>
  <si>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</si>
  <si>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</si>
  <si>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</si>
  <si>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</si>
  <si>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</si>
  <si>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</si>
  <si>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</si>
  <si>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</si>
  <si>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</si>
  <si>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</si>
  <si>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</si>
  <si>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</si>
  <si>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</si>
  <si>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</si>
  <si>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</si>
  <si>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</si>
  <si>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</si>
  <si>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</si>
  <si>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</si>
  <si>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</si>
  <si>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</si>
  <si>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</si>
  <si>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</si>
  <si>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</si>
  <si>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</si>
  <si>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</si>
  <si>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</si>
  <si>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</si>
  <si>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</si>
  <si>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</si>
  <si>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</si>
  <si>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</si>
  <si>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</si>
  <si>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</si>
  <si>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</si>
  <si>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</si>
  <si>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</si>
  <si>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</si>
  <si>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</si>
  <si>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</si>
  <si>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</si>
  <si>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</si>
  <si>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</si>
  <si>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</si>
  <si>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</si>
  <si>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</si>
  <si>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</si>
  <si>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</si>
  <si>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</si>
  <si>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</si>
  <si>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</si>
  <si>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</si>
  <si>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</si>
  <si>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</si>
  <si>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</si>
  <si>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</si>
  <si>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</si>
  <si>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</si>
  <si>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</si>
  <si>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</si>
  <si>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</si>
  <si>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</si>
  <si>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</si>
  <si>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</si>
  <si>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</si>
  <si>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</si>
  <si>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</si>
  <si>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</si>
  <si>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</si>
  <si>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</si>
  <si>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</si>
  <si>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</si>
  <si>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</si>
  <si>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</si>
  <si>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</si>
  <si>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</si>
  <si>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</si>
  <si>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</si>
  <si>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</si>
  <si>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</si>
  <si>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</si>
  <si>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</si>
  <si>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</si>
  <si>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</si>
  <si>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</si>
  <si>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</si>
  <si>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</si>
  <si>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</si>
  <si>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</si>
  <si>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</si>
  <si>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</si>
  <si>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</si>
  <si>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</si>
  <si>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</si>
  <si>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</si>
  <si>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</si>
  <si>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</si>
  <si>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</si>
  <si>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</si>
  <si>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</si>
  <si>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</si>
  <si>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</si>
  <si>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</si>
  <si>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</si>
  <si>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</si>
  <si>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</si>
  <si>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</si>
  <si>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</si>
  <si>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</si>
  <si>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</si>
  <si>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</si>
  <si>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</si>
  <si>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</si>
  <si>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</si>
  <si>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</si>
  <si>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</si>
  <si>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</si>
  <si>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</si>
  <si>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</si>
  <si>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</si>
  <si>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</si>
  <si>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</si>
  <si>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</si>
  <si>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</si>
  <si>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</si>
  <si>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</si>
  <si>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</si>
  <si>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</si>
  <si>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</si>
  <si>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</si>
  <si>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</si>
  <si>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</si>
  <si>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</si>
  <si>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</si>
  <si>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</si>
  <si>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</si>
  <si>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</si>
  <si>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</si>
  <si>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</si>
  <si>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</si>
  <si>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</si>
  <si>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</si>
  <si>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</si>
  <si>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</si>
  <si>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</si>
  <si>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</si>
  <si>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</si>
  <si>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</si>
  <si>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</si>
  <si>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</si>
  <si>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</si>
  <si>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</si>
  <si>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</si>
  <si>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</si>
  <si>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</si>
  <si>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</si>
  <si>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</si>
  <si>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</si>
  <si>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</si>
  <si>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</si>
  <si>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</si>
  <si>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</si>
  <si>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</si>
  <si>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</si>
  <si>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</si>
  <si>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</si>
  <si>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</si>
  <si>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</si>
  <si>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</si>
  <si>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</si>
  <si>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</si>
  <si>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</si>
  <si>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</si>
  <si>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</si>
  <si>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</si>
  <si>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</si>
  <si>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</si>
  <si>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</si>
  <si>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</si>
  <si>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</si>
  <si>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</si>
  <si>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</si>
  <si>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</si>
  <si>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</si>
  <si>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</si>
  <si>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</si>
  <si>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</si>
  <si>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</si>
  <si>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</si>
  <si>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</si>
  <si>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</si>
  <si>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</si>
  <si>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</si>
  <si>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</si>
  <si>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</si>
  <si>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</si>
  <si>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</si>
  <si>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</si>
  <si>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</si>
  <si>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</si>
  <si>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</si>
  <si>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</si>
  <si>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</si>
  <si>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</si>
  <si>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</si>
  <si>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</si>
  <si>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</si>
  <si>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</si>
  <si>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</si>
  <si>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</si>
  <si>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</si>
  <si>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</si>
  <si>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</si>
  <si>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</si>
  <si>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</si>
  <si>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</si>
  <si>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</si>
  <si>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</si>
  <si>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</si>
  <si>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</si>
  <si>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</si>
  <si>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</si>
  <si>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</si>
  <si>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</si>
  <si>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</si>
  <si>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</si>
  <si>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</si>
  <si>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</si>
  <si>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</si>
  <si>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</si>
  <si>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</si>
  <si>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</si>
  <si>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</si>
  <si>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</si>
  <si>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</si>
  <si>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</si>
  <si>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</si>
  <si>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</si>
  <si>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</si>
  <si>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</si>
  <si>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</si>
  <si>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</si>
  <si>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</si>
  <si>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</si>
  <si>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</si>
  <si>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</si>
  <si>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</si>
  <si>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</si>
  <si>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</si>
  <si>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</si>
  <si>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</si>
  <si>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</si>
  <si>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</si>
  <si>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</si>
  <si>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</si>
  <si>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</si>
  <si>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</si>
  <si>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</si>
  <si>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</si>
  <si>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</si>
  <si>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</si>
  <si>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</si>
  <si>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</si>
  <si>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</si>
  <si>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</si>
  <si>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</si>
  <si>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</si>
  <si>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</si>
  <si>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</si>
  <si>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</si>
  <si>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</si>
  <si>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</si>
  <si>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</si>
  <si>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</si>
  <si>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</si>
  <si>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</si>
  <si>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</si>
  <si>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</si>
  <si>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</si>
  <si>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</si>
  <si>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</si>
  <si>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</si>
  <si>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</si>
  <si>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</si>
  <si>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</si>
  <si>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</si>
  <si>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</si>
  <si>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</si>
  <si>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</si>
  <si>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</si>
  <si>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</si>
  <si>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</si>
  <si>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</si>
  <si>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</si>
  <si>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</si>
  <si>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</si>
  <si>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</si>
  <si>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</si>
  <si>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</si>
  <si>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</si>
  <si>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</si>
  <si>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</si>
  <si>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</si>
  <si>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</si>
  <si>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</si>
  <si>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</si>
  <si>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</si>
  <si>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</si>
  <si>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</si>
  <si>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</si>
  <si>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</si>
  <si>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</si>
  <si>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</si>
  <si>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</si>
  <si>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</si>
  <si>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</si>
  <si>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</si>
  <si>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</si>
  <si>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</si>
  <si>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</si>
  <si>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</si>
  <si>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</si>
  <si>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</si>
  <si>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</si>
  <si>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</si>
  <si>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</si>
  <si>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</si>
  <si>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</si>
  <si>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</si>
  <si>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</si>
  <si>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</si>
  <si>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</si>
  <si>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</si>
  <si>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</si>
  <si>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</si>
  <si>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</si>
  <si>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</si>
  <si>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</si>
  <si>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</si>
  <si>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</si>
  <si>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</si>
  <si>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</si>
  <si>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</si>
  <si>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</si>
  <si>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</si>
  <si>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</si>
  <si>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</si>
  <si>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</si>
  <si>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</si>
  <si>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</si>
  <si>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</si>
  <si>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</si>
  <si>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</si>
  <si>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</si>
  <si>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</si>
  <si>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</si>
  <si>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</si>
  <si>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</si>
  <si>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</si>
  <si>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</si>
  <si>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</si>
  <si>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</si>
  <si>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</si>
  <si>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</si>
  <si>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</si>
  <si>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</si>
  <si>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</si>
  <si>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</si>
  <si>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</si>
  <si>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</si>
  <si>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</si>
  <si>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</si>
  <si>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</si>
  <si>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</si>
  <si>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</si>
  <si>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</si>
  <si>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</si>
  <si>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</si>
  <si>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</si>
  <si>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</si>
  <si>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</si>
  <si>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</si>
  <si>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</si>
  <si>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</si>
  <si>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</si>
  <si>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</si>
  <si>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</si>
  <si>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</si>
  <si>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</si>
  <si>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</si>
  <si>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</si>
  <si>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</si>
  <si>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</si>
  <si>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</si>
  <si>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</si>
  <si>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</si>
  <si>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</si>
  <si>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</si>
  <si>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</si>
  <si>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</si>
  <si>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</si>
  <si>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</si>
  <si>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</si>
  <si>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</si>
  <si>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</si>
  <si>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</si>
  <si>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</si>
  <si>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</si>
  <si>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</si>
  <si>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</si>
  <si>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</si>
  <si>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</si>
  <si>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</si>
  <si>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</si>
  <si>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</si>
  <si>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</si>
  <si>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</si>
  <si>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</si>
  <si>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</si>
  <si>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</si>
  <si>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</si>
  <si>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</si>
  <si>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</si>
  <si>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</si>
  <si>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</si>
  <si>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</si>
  <si>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</si>
  <si>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</si>
  <si>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</si>
  <si>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</si>
  <si>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</si>
  <si>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</si>
  <si>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</si>
  <si>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</si>
  <si>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</si>
  <si>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</si>
  <si>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</si>
  <si>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</si>
  <si>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</si>
  <si>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</si>
  <si>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</si>
  <si>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</si>
  <si>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</si>
  <si>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</si>
  <si>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</si>
  <si>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</si>
  <si>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</si>
  <si>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</si>
  <si>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</si>
  <si>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</si>
  <si>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</si>
  <si>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</si>
  <si>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</si>
  <si>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</si>
  <si>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</si>
  <si>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</si>
  <si>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</si>
  <si>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</si>
  <si>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</si>
  <si>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</si>
  <si>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</si>
  <si>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</si>
  <si>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</si>
  <si>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</si>
  <si>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</si>
  <si>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</si>
  <si>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</si>
  <si>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</si>
  <si>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</si>
  <si>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</si>
  <si>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</si>
  <si>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</si>
  <si>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</si>
  <si>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</si>
  <si>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</si>
  <si>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</si>
  <si>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</si>
  <si>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</si>
  <si>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</si>
  <si>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</si>
  <si>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</si>
  <si>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</si>
  <si>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</si>
  <si>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</si>
  <si>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</si>
  <si>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</si>
  <si>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</si>
  <si>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</si>
  <si>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</si>
  <si>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</si>
  <si>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</si>
  <si>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</si>
  <si>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</si>
  <si>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</si>
  <si>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</si>
  <si>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</si>
  <si>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</si>
  <si>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</si>
  <si>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</si>
  <si>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</si>
  <si>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</si>
  <si>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</si>
  <si>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</si>
  <si>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</si>
  <si>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</si>
  <si>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</si>
  <si>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</si>
  <si>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</si>
  <si>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</si>
  <si>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</si>
  <si>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</si>
  <si>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</si>
  <si>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</si>
  <si>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</si>
  <si>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</si>
  <si>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</si>
  <si>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</si>
  <si>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</si>
  <si>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</si>
  <si>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</si>
  <si>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</si>
  <si>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</si>
  <si>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</si>
  <si>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</si>
  <si>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</si>
  <si>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</si>
  <si>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</si>
  <si>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</si>
  <si>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</si>
  <si>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</si>
  <si>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</si>
  <si>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</si>
  <si>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</si>
  <si>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</si>
  <si>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</si>
  <si>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</si>
  <si>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</si>
  <si>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</si>
  <si>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</si>
  <si>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</si>
  <si>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</si>
  <si>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</si>
  <si>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</si>
  <si>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</si>
  <si>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</si>
  <si>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</si>
  <si>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</si>
  <si>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</si>
  <si>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</si>
  <si>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</si>
  <si>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</si>
  <si>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</si>
  <si>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</si>
  <si>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</si>
  <si>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</si>
  <si>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</si>
  <si>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</si>
  <si>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</si>
  <si>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</si>
  <si>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</si>
  <si>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</si>
  <si>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</si>
  <si>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</si>
  <si>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</si>
  <si>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</si>
  <si>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</si>
  <si>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</si>
  <si>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</si>
  <si>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</si>
  <si>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</si>
  <si>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</si>
  <si>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</si>
  <si>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</si>
  <si>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</si>
  <si>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</si>
  <si>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</si>
  <si>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</si>
  <si>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</si>
  <si>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</si>
  <si>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</si>
  <si>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</si>
  <si>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</si>
  <si>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</si>
  <si>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</si>
  <si>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</si>
  <si>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</si>
  <si>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</si>
  <si>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</si>
  <si>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</si>
  <si>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</si>
  <si>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</si>
  <si>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</si>
  <si>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</si>
  <si>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</si>
  <si>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</si>
  <si>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</si>
  <si>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</si>
  <si>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</si>
  <si>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</si>
  <si>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</si>
  <si>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</si>
  <si>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</si>
  <si>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</si>
  <si>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</si>
  <si>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</si>
  <si>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</si>
  <si>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</si>
  <si>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</si>
  <si>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</si>
  <si>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</si>
  <si>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</si>
  <si>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</si>
  <si>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</si>
  <si>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</si>
  <si>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</si>
  <si>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</si>
  <si>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</si>
  <si>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</si>
  <si>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</si>
  <si>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</si>
  <si>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</si>
  <si>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</si>
  <si>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</si>
  <si>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</si>
  <si>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</si>
  <si>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</si>
  <si>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</si>
  <si>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</si>
  <si>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</si>
  <si>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</si>
  <si>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</si>
  <si>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</si>
  <si>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</si>
  <si>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</si>
  <si>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</si>
  <si>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</si>
  <si>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</si>
  <si>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</si>
  <si>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</si>
  <si>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</si>
  <si>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</si>
  <si>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</si>
  <si>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</si>
  <si>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</si>
  <si>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</si>
  <si>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</si>
  <si>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</si>
  <si>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</si>
  <si>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</si>
  <si>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</si>
  <si>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</si>
  <si>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</si>
  <si>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</si>
  <si>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</si>
  <si>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</si>
  <si>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</si>
  <si>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</si>
  <si>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</si>
  <si>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</si>
  <si>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</si>
  <si>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</si>
  <si>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</si>
  <si>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</si>
  <si>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</si>
  <si>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</si>
  <si>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</si>
  <si>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</si>
  <si>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</si>
  <si>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</si>
  <si>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</si>
  <si>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</si>
  <si>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</si>
  <si>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</si>
  <si>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</si>
  <si>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</si>
  <si>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</si>
  <si>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</si>
  <si>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</si>
  <si>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</si>
  <si>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</si>
  <si>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</si>
  <si>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</si>
  <si>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</si>
  <si>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</si>
  <si>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</si>
  <si>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</si>
  <si>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</si>
  <si>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</si>
  <si>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</si>
  <si>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</si>
  <si>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</si>
  <si>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</si>
  <si>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</si>
  <si>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</si>
  <si>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</si>
  <si>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</si>
  <si>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</si>
  <si>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</si>
  <si>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</si>
  <si>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</si>
  <si>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</si>
  <si>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</si>
  <si>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</si>
  <si>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</si>
  <si>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</si>
  <si>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</si>
  <si>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</si>
  <si>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</si>
  <si>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</si>
  <si>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</si>
  <si>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</si>
  <si>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</si>
  <si>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</si>
  <si>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</si>
  <si>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</si>
  <si>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</si>
  <si>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</si>
  <si>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</si>
  <si>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</si>
  <si>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</si>
  <si>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</si>
  <si>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</si>
  <si>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</si>
  <si>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</si>
  <si>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</si>
  <si>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</si>
  <si>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</si>
  <si>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</si>
  <si>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</si>
  <si>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</si>
  <si>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</si>
  <si>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</si>
  <si>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</si>
  <si>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</si>
  <si>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</si>
  <si>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</si>
  <si>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</si>
  <si>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</si>
  <si>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</si>
  <si>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</si>
  <si>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</si>
  <si>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</si>
  <si>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</si>
  <si>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</si>
  <si>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</si>
  <si>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</si>
  <si>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</si>
  <si>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</si>
  <si>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</si>
  <si>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</si>
  <si>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</si>
  <si>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</si>
  <si>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</si>
  <si>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</si>
  <si>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</si>
  <si>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</si>
  <si>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</si>
  <si>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</si>
  <si>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</si>
  <si>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</si>
  <si>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</si>
  <si>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</si>
  <si>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</si>
  <si>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</si>
  <si>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</si>
  <si>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</si>
  <si>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</si>
  <si>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</si>
  <si>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</si>
  <si>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</si>
  <si>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</si>
  <si>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</si>
  <si>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</si>
  <si>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</si>
  <si>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</si>
  <si>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</si>
  <si>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</si>
  <si>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</si>
  <si>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</si>
  <si>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</si>
  <si>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</si>
  <si>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</si>
  <si>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</si>
  <si>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</si>
  <si>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</si>
  <si>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</si>
  <si>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</si>
  <si>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</si>
  <si>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</si>
  <si>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</si>
  <si>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</si>
  <si>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</si>
  <si>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</si>
  <si>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</si>
  <si>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</si>
  <si>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</si>
  <si>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</si>
  <si>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</si>
  <si>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</si>
  <si>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</si>
  <si>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</si>
  <si>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</si>
  <si>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</si>
  <si>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</si>
  <si>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</si>
  <si>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</si>
  <si>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</si>
  <si>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</si>
  <si>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</si>
  <si>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</si>
  <si>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</si>
  <si>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</si>
  <si>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</si>
  <si>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</si>
  <si>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</si>
  <si>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</si>
  <si>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</si>
  <si>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</si>
  <si>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</si>
  <si>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</si>
  <si>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</si>
  <si>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</si>
  <si>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</si>
  <si>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</si>
  <si>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</si>
  <si>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</si>
  <si>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</si>
  <si>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</si>
  <si>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</si>
  <si>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</si>
  <si>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</si>
  <si>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</si>
  <si>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</si>
  <si>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</si>
  <si>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</si>
  <si>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</si>
  <si>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</si>
  <si>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</si>
  <si>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</si>
  <si>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</si>
  <si>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</si>
  <si>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</si>
  <si>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</si>
  <si>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</si>
  <si>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</si>
  <si>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</si>
  <si>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</si>
  <si>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</si>
  <si>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</si>
  <si>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</si>
  <si>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</si>
  <si>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</si>
  <si>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</si>
  <si>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</si>
  <si>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</si>
  <si>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</si>
  <si>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</si>
  <si>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</si>
  <si>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</si>
  <si>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</si>
  <si>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</si>
  <si>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</si>
  <si>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</si>
  <si>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</si>
  <si>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</si>
  <si>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</si>
  <si>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</si>
  <si>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</si>
  <si>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</si>
  <si>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</si>
  <si>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</si>
  <si>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</si>
  <si>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</si>
  <si>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</si>
  <si>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</si>
  <si>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</si>
  <si>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</si>
  <si>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</si>
  <si>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</si>
  <si>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</si>
  <si>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</si>
  <si>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</si>
  <si>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</si>
  <si>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</si>
  <si>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</si>
  <si>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</si>
  <si>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</si>
  <si>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</si>
  <si>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</si>
  <si>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</si>
  <si>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</si>
  <si>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</si>
  <si>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</si>
  <si>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</si>
  <si>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</si>
  <si>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</si>
  <si>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</si>
  <si>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</si>
  <si>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</si>
  <si>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</si>
  <si>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</si>
  <si>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</si>
  <si>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</si>
  <si>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</si>
  <si>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</si>
  <si>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</si>
  <si>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</si>
  <si>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</si>
  <si>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</si>
  <si>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</si>
  <si>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</si>
  <si>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</si>
  <si>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</si>
  <si>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</si>
  <si>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</si>
  <si>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</si>
  <si>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</si>
  <si>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</si>
  <si>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</si>
  <si>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</si>
  <si>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</si>
  <si>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</si>
  <si>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</si>
  <si>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</si>
  <si>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</si>
  <si>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</si>
  <si>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</si>
  <si>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</si>
  <si>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</si>
  <si>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</si>
  <si>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</si>
  <si>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</si>
  <si>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</si>
  <si>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</si>
  <si>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</si>
  <si>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</si>
  <si>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</si>
  <si>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</si>
  <si>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</si>
  <si>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</si>
  <si>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</si>
  <si>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</si>
  <si>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</si>
  <si>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</si>
  <si>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</si>
  <si>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</si>
  <si>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</si>
  <si>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</si>
  <si>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</si>
  <si>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</si>
  <si>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</si>
  <si>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</si>
  <si>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</si>
  <si>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</si>
  <si>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</si>
  <si>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</si>
  <si>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</si>
  <si>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</si>
  <si>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</si>
  <si>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</si>
  <si>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</si>
  <si>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</si>
  <si>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</si>
  <si>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</si>
  <si>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</si>
  <si>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</si>
  <si>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</si>
  <si>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</si>
  <si>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</si>
  <si>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</si>
  <si>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</si>
  <si>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</si>
  <si>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</si>
  <si>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</si>
  <si>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</si>
  <si>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</si>
  <si>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</si>
  <si>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</si>
  <si>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</si>
  <si>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</si>
  <si>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</si>
  <si>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</si>
  <si>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</si>
  <si>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</si>
  <si>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</si>
  <si>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</si>
  <si>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</si>
  <si>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</si>
  <si>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</si>
  <si>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</si>
  <si>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</si>
  <si>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</si>
  <si>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</si>
  <si>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</si>
  <si>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</si>
  <si>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</si>
  <si>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</si>
  <si>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</si>
  <si>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</si>
  <si>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</si>
  <si>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</si>
  <si>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</si>
  <si>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</si>
  <si>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</si>
  <si>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</si>
  <si>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</si>
  <si>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</si>
  <si>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</si>
  <si>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</si>
  <si>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</si>
  <si>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</si>
  <si>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</si>
  <si>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</si>
  <si>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</si>
  <si>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</si>
  <si>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</si>
  <si>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</si>
  <si>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</si>
  <si>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</si>
  <si>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</si>
  <si>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</si>
  <si>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</si>
  <si>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</si>
  <si>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</si>
  <si>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</si>
  <si>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</si>
  <si>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</si>
  <si>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</si>
  <si>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</si>
  <si>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</si>
  <si>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</si>
  <si>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</si>
  <si>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</si>
  <si>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</si>
  <si>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</si>
  <si>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</si>
  <si>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</si>
  <si>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</si>
  <si>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</si>
  <si>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</si>
  <si>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</si>
  <si>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</si>
  <si>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</si>
  <si>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</si>
  <si>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</si>
  <si>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</si>
  <si>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</si>
  <si>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</si>
  <si>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</si>
  <si>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</si>
  <si>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</si>
  <si>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</si>
  <si>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</si>
  <si>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</si>
  <si>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</si>
  <si>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</si>
  <si>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</si>
  <si>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</si>
  <si>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</si>
  <si>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</si>
  <si>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</si>
  <si>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</si>
  <si>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</si>
  <si>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</si>
  <si>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</si>
  <si>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</si>
  <si>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</si>
  <si>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</si>
  <si>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</si>
  <si>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</si>
  <si>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</si>
  <si>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</si>
  <si>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</si>
  <si>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</si>
  <si>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</si>
  <si>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</si>
  <si>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</si>
  <si>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</si>
  <si>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</si>
  <si>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</si>
  <si>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</si>
  <si>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</si>
  <si>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</si>
  <si>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</si>
  <si>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</si>
  <si>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</si>
  <si>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</si>
  <si>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</si>
  <si>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</si>
  <si>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</si>
  <si>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</si>
  <si>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</si>
  <si>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</si>
  <si>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</si>
  <si>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</si>
  <si>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</si>
  <si>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</si>
  <si>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</si>
  <si>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</si>
  <si>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</si>
  <si>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</si>
  <si>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</si>
  <si>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</si>
  <si>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</si>
  <si>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</si>
  <si>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</si>
  <si>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</si>
  <si>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</si>
  <si>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</si>
  <si>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</si>
  <si>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</si>
  <si>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</si>
  <si>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</si>
  <si>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</si>
  <si>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</si>
  <si>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</si>
  <si>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</si>
  <si>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</si>
  <si>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</si>
  <si>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</si>
  <si>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</si>
  <si>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</si>
  <si>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</si>
  <si>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</si>
  <si>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</si>
  <si>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</si>
  <si>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</si>
  <si>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</si>
  <si>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</si>
  <si>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</si>
  <si>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</si>
  <si>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</si>
  <si>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</si>
  <si>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</si>
  <si>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</si>
  <si>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</si>
  <si>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</si>
  <si>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</si>
  <si>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</si>
  <si>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</si>
  <si>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</si>
  <si>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</si>
  <si>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</si>
  <si>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</si>
  <si>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</si>
  <si>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</si>
  <si>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</si>
  <si>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</si>
  <si>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</si>
  <si>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</si>
  <si>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</si>
  <si>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</si>
  <si>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</si>
  <si>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</si>
  <si>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</si>
  <si>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</si>
  <si>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</si>
  <si>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</si>
  <si>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</si>
  <si>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</si>
  <si>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</si>
  <si>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</si>
  <si>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</si>
  <si>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</si>
  <si>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</si>
  <si>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</si>
  <si>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</si>
  <si>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</si>
  <si>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</si>
  <si>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</si>
  <si>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</si>
  <si>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</si>
  <si>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</si>
  <si>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</si>
  <si>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</si>
  <si>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</si>
  <si>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</si>
  <si>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</si>
  <si>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</si>
  <si>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</si>
  <si>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</si>
  <si>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</si>
  <si>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</si>
  <si>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</si>
  <si>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</si>
  <si>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</si>
  <si>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</si>
  <si>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</si>
  <si>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</si>
  <si>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</si>
  <si>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</si>
  <si>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</si>
  <si>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</si>
  <si>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</si>
  <si>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</si>
  <si>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</si>
  <si>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</si>
  <si>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</si>
  <si>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</si>
  <si>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</si>
  <si>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</si>
  <si>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</si>
  <si>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</si>
  <si>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</si>
  <si>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</si>
  <si>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</si>
  <si>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</si>
  <si>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</si>
  <si>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</si>
  <si>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</si>
  <si>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</si>
  <si>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</si>
  <si>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</si>
  <si>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</si>
  <si>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</si>
  <si>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</si>
  <si>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</si>
  <si>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</si>
  <si>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</si>
  <si>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</si>
  <si>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</si>
  <si>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</si>
  <si>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</si>
  <si>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</si>
  <si>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</si>
  <si>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</si>
  <si>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</si>
  <si>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</si>
  <si>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</si>
  <si>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</si>
  <si>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</si>
  <si>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</si>
  <si>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</si>
  <si>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</si>
  <si>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</si>
  <si>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</si>
  <si>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</si>
  <si>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</si>
  <si>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</si>
  <si>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</si>
  <si>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</si>
  <si>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</si>
  <si>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</si>
  <si>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</si>
  <si>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</si>
  <si>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</si>
  <si>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</si>
  <si>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</si>
  <si>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</si>
  <si>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</si>
  <si>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</si>
  <si>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</si>
  <si>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</si>
  <si>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</si>
  <si>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</si>
  <si>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</si>
  <si>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</si>
  <si>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</si>
  <si>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</si>
  <si>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</si>
  <si>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</si>
  <si>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</si>
  <si>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</si>
  <si>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</si>
  <si>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</si>
  <si>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</si>
  <si>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</si>
  <si>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</si>
  <si>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</si>
  <si>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</si>
  <si>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</si>
  <si>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</si>
  <si>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</si>
  <si>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</si>
  <si>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</si>
  <si>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</si>
  <si>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</si>
  <si>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</si>
  <si>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</si>
  <si>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</si>
  <si>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</si>
  <si>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</si>
  <si>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</si>
  <si>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</si>
  <si>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</si>
  <si>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</si>
  <si>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</si>
  <si>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</si>
  <si>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</si>
  <si>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</si>
  <si>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</si>
  <si>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</si>
  <si>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</si>
  <si>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</si>
  <si>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</si>
  <si>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</si>
  <si>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</si>
  <si>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</si>
  <si>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</si>
  <si>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</si>
  <si>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</si>
  <si>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</si>
  <si>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</si>
  <si>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</si>
  <si>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</si>
  <si>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</si>
  <si>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</si>
  <si>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</si>
  <si>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</si>
  <si>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</si>
  <si>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</si>
  <si>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</si>
  <si>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</si>
  <si>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</si>
  <si>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</si>
  <si>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</si>
  <si>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</si>
  <si>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</si>
  <si>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</si>
  <si>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</si>
  <si>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</si>
  <si>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</si>
  <si>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</si>
  <si>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</si>
  <si>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</si>
  <si>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</si>
  <si>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</si>
  <si>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</si>
  <si>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</si>
  <si>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</si>
  <si>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</si>
  <si>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</si>
  <si>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</si>
  <si>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</si>
  <si>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</si>
  <si>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</si>
  <si>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</si>
  <si>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</si>
  <si>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</si>
  <si>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</si>
  <si>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</si>
  <si>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</si>
  <si>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</si>
  <si>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</si>
  <si>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</si>
  <si>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</si>
  <si>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</si>
  <si>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</si>
  <si>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</si>
  <si>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</si>
  <si>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</si>
  <si>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</si>
  <si>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</si>
  <si>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</si>
  <si>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</si>
  <si>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</si>
  <si>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</si>
  <si>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</si>
  <si>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</si>
  <si>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</si>
  <si>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</si>
  <si>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</si>
  <si>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</si>
  <si>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</si>
  <si>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</si>
  <si>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</si>
  <si>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</si>
  <si>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</si>
  <si>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</si>
  <si>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</si>
  <si>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</si>
  <si>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</si>
  <si>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</si>
  <si>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</si>
  <si>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</si>
  <si>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</si>
  <si>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</si>
  <si>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</si>
  <si>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</si>
  <si>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</si>
  <si>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</si>
  <si>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</si>
  <si>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</si>
  <si>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</si>
  <si>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</si>
  <si>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</si>
  <si>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</si>
  <si>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</si>
  <si>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</si>
  <si>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</si>
  <si>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</si>
  <si>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</si>
  <si>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</si>
  <si>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</si>
  <si>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</si>
  <si>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</si>
  <si>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</si>
  <si>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</si>
  <si>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</si>
  <si>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</si>
  <si>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</si>
  <si>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</si>
  <si>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</si>
  <si>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</si>
  <si>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</si>
  <si>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</si>
  <si>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</si>
  <si>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</si>
  <si>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</si>
  <si>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</si>
  <si>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</si>
  <si>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</si>
  <si>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</si>
  <si>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</si>
  <si>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</si>
  <si>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</si>
  <si>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</si>
  <si>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</si>
  <si>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</si>
  <si>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</si>
  <si>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</si>
  <si>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</si>
  <si>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</si>
  <si>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</si>
  <si>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</si>
  <si>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</si>
  <si>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</si>
  <si>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</si>
  <si>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</si>
  <si>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</si>
  <si>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</si>
  <si>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</si>
  <si>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</si>
  <si>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</si>
  <si>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</si>
  <si>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</si>
  <si>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</si>
  <si>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</si>
  <si>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</si>
  <si>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</si>
  <si>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</si>
  <si>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</si>
  <si>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</si>
  <si>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</si>
  <si>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</si>
  <si>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</si>
  <si>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</si>
  <si>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</si>
  <si>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</si>
  <si>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</si>
  <si>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</si>
  <si>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</si>
  <si>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</si>
  <si>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</si>
  <si>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</si>
  <si>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</si>
  <si>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</si>
  <si>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</si>
  <si>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</si>
  <si>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</si>
  <si>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</si>
  <si>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</si>
  <si>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</si>
  <si>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</si>
  <si>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</si>
  <si>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</si>
  <si>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</si>
  <si>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</si>
  <si>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</si>
  <si>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</si>
  <si>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</si>
  <si>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</si>
  <si>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</si>
  <si>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</si>
  <si>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</si>
  <si>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</si>
  <si>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</si>
  <si>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</si>
  <si>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</si>
  <si>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</si>
  <si>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</si>
  <si>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</si>
  <si>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</si>
  <si>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</si>
  <si>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</si>
  <si>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</si>
  <si>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</si>
  <si>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</si>
  <si>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</si>
  <si>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</si>
  <si>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</si>
  <si>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</si>
  <si>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</si>
  <si>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</si>
  <si>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</si>
  <si>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</si>
  <si>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</si>
  <si>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</si>
  <si>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</si>
  <si>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</si>
  <si>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</si>
  <si>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</si>
  <si>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</si>
  <si>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</si>
  <si>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</si>
  <si>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</si>
  <si>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</si>
  <si>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</si>
  <si>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</si>
  <si>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</si>
  <si>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</si>
  <si>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</si>
  <si>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</si>
  <si>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</si>
  <si>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</si>
  <si>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</si>
  <si>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</si>
  <si>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</si>
  <si>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</si>
  <si>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</si>
  <si>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</si>
  <si>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</si>
  <si>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</si>
  <si>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</si>
  <si>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</si>
  <si>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</si>
  <si>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</si>
  <si>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</si>
  <si>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</si>
  <si>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</si>
  <si>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</si>
  <si>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</si>
  <si>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</si>
  <si>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</si>
  <si>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</si>
  <si>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</si>
  <si>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</si>
  <si>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</si>
  <si>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</si>
  <si>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</si>
  <si>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</si>
  <si>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</si>
  <si>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</si>
  <si>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</si>
  <si>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</si>
  <si>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</si>
  <si>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</si>
  <si>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</si>
  <si>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</si>
  <si>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</si>
  <si>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</si>
  <si>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</si>
  <si>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</si>
  <si>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</si>
  <si>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</si>
  <si>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</si>
  <si>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</si>
  <si>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</si>
  <si>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</si>
  <si>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</si>
  <si>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</si>
  <si>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</si>
  <si>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</si>
  <si>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</si>
  <si>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</si>
  <si>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</si>
  <si>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</si>
  <si>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</si>
  <si>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</si>
  <si>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</si>
  <si>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</si>
  <si>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</si>
  <si>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</si>
  <si>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</si>
  <si>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</si>
  <si>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</si>
  <si>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</si>
  <si>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</si>
  <si>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</si>
  <si>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</si>
  <si>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</si>
  <si>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</si>
  <si>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</si>
  <si>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</si>
  <si>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</si>
  <si>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</si>
  <si>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</si>
  <si>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</si>
  <si>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</si>
  <si>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</si>
  <si>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</si>
  <si>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</si>
  <si>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</si>
  <si>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</si>
  <si>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</si>
  <si>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</si>
  <si>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</si>
  <si>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</si>
  <si>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</si>
  <si>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</si>
  <si>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</si>
  <si>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</si>
  <si>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</si>
  <si>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</si>
  <si>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</si>
  <si>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</si>
  <si>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</si>
  <si>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</si>
  <si>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</si>
  <si>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</si>
  <si>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</si>
  <si>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</si>
  <si>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</si>
  <si>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</si>
  <si>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</si>
  <si>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</si>
  <si>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</si>
  <si>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</si>
  <si>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</si>
  <si>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</si>
  <si>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</si>
  <si>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</si>
  <si>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</si>
  <si>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</si>
  <si>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</si>
  <si>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</si>
  <si>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</si>
  <si>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</si>
  <si>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</si>
  <si>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</si>
  <si>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</si>
  <si>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</si>
  <si>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</si>
  <si>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</si>
  <si>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</si>
  <si>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</si>
  <si>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</si>
  <si>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</si>
  <si>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</si>
  <si>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</si>
  <si>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</si>
  <si>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</si>
  <si>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</si>
  <si>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</si>
  <si>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</si>
  <si>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</si>
  <si>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</si>
  <si>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</si>
  <si>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</si>
  <si>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</si>
  <si>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</si>
  <si>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</si>
  <si>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</si>
  <si>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</si>
  <si>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</si>
  <si>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</si>
  <si>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</si>
  <si>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</si>
  <si>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</si>
  <si>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</si>
  <si>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</si>
  <si>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</si>
  <si>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</si>
  <si>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</si>
  <si>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</si>
  <si>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</si>
  <si>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</si>
  <si>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</si>
  <si>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</si>
  <si>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</si>
  <si>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</si>
  <si>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</si>
  <si>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</si>
  <si>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</si>
  <si>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</si>
  <si>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</si>
  <si>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</si>
  <si>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</si>
  <si>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</si>
  <si>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</si>
  <si>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</si>
  <si>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</si>
  <si>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</si>
  <si>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</si>
  <si>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</si>
  <si>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</si>
  <si>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</si>
  <si>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</si>
  <si>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</si>
  <si>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</si>
  <si>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</si>
  <si>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</si>
  <si>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</si>
  <si>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</si>
  <si>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</si>
  <si>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</si>
  <si>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</si>
  <si>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</si>
  <si>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</si>
  <si>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</si>
  <si>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</si>
  <si>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</si>
  <si>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</si>
  <si>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</si>
  <si>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</si>
  <si>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</si>
  <si>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</si>
  <si>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</si>
  <si>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</si>
  <si>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</si>
  <si>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</si>
  <si>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</si>
  <si>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</si>
  <si>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</si>
  <si>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</si>
  <si>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</si>
  <si>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</si>
  <si>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</si>
  <si>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</si>
  <si>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</si>
  <si>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</si>
  <si>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</si>
  <si>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</si>
  <si>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</si>
  <si>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</si>
  <si>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</si>
  <si>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</si>
  <si>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</si>
  <si>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</si>
  <si>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</si>
  <si>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</si>
  <si>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</si>
  <si>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</si>
  <si>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</si>
  <si>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</si>
  <si>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</si>
  <si>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</si>
  <si>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</si>
  <si>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</si>
  <si>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</si>
  <si>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</si>
  <si>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</si>
  <si>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</si>
  <si>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</si>
  <si>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</si>
  <si>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</si>
  <si>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</si>
  <si>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</si>
  <si>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</si>
  <si>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</si>
  <si>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</si>
  <si>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</si>
  <si>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</si>
  <si>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</si>
  <si>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</si>
  <si>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</si>
  <si>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</si>
  <si>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</si>
  <si>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</si>
  <si>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</si>
  <si>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</si>
  <si>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</si>
  <si>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</si>
  <si>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</si>
  <si>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</si>
  <si>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</si>
  <si>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</si>
  <si>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</si>
  <si>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</si>
  <si>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</si>
  <si>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</si>
  <si>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</si>
  <si>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</si>
  <si>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</si>
  <si>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</si>
  <si>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</si>
  <si>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</si>
  <si>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</si>
  <si>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</si>
  <si>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</si>
  <si>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</si>
  <si>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</si>
  <si>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</si>
  <si>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</si>
  <si>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</si>
  <si>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</si>
  <si>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</si>
  <si>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</si>
  <si>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</si>
  <si>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</si>
  <si>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</si>
  <si>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</si>
  <si>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</si>
  <si>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</si>
  <si>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</si>
  <si>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</si>
  <si>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</si>
  <si>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</si>
  <si>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</si>
  <si>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</si>
  <si>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</si>
  <si>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</si>
  <si>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</si>
  <si>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</si>
  <si>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</si>
  <si>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</si>
  <si>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</si>
  <si>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</si>
  <si>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</si>
  <si>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</si>
  <si>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</si>
  <si>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</si>
  <si>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</si>
  <si>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</si>
  <si>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</si>
  <si>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</si>
  <si>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</si>
  <si>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</si>
  <si>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</si>
  <si>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</si>
  <si>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</si>
  <si>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</si>
  <si>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</si>
  <si>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</si>
  <si>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</si>
  <si>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</si>
  <si>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</si>
  <si>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</si>
  <si>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</si>
  <si>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</si>
  <si>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</si>
  <si>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</si>
  <si>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</si>
  <si>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</si>
  <si>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</si>
  <si>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</si>
  <si>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</si>
  <si>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</si>
  <si>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</si>
  <si>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</si>
  <si>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</si>
  <si>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</si>
  <si>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</si>
  <si>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</si>
  <si>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</si>
  <si>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</si>
  <si>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</si>
  <si>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</si>
  <si>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</si>
  <si>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</si>
  <si>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</si>
  <si>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</si>
  <si>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</si>
  <si>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</si>
  <si>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</si>
  <si>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</si>
  <si>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</si>
  <si>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</si>
  <si>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</si>
  <si>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</si>
  <si>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</si>
  <si>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</si>
  <si>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</si>
  <si>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</si>
  <si>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</si>
  <si>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</si>
  <si>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</si>
  <si>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</si>
  <si>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</si>
  <si>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</si>
  <si>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</si>
  <si>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</si>
  <si>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</si>
  <si>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</si>
  <si>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</si>
  <si>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</si>
  <si>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</si>
  <si>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</si>
  <si>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</si>
  <si>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</si>
  <si>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</si>
  <si>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</si>
  <si>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</si>
  <si>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</si>
  <si>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</si>
  <si>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</si>
  <si>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</si>
  <si>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</si>
  <si>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</si>
  <si>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</si>
  <si>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</si>
  <si>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</si>
  <si>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</si>
  <si>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</si>
  <si>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</si>
  <si>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</si>
  <si>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</si>
  <si>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</si>
  <si>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</si>
  <si>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</si>
  <si>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</si>
  <si>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</si>
  <si>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</si>
  <si>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</si>
  <si>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</si>
  <si>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</si>
  <si>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</si>
  <si>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</si>
  <si>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</si>
  <si>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</si>
  <si>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</si>
  <si>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</si>
  <si>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</si>
  <si>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</si>
  <si>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</si>
  <si>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</si>
  <si>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</si>
  <si>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</si>
  <si>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</si>
  <si>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</si>
  <si>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</si>
  <si>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</si>
  <si>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</si>
  <si>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</si>
  <si>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</si>
  <si>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</si>
  <si>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</si>
  <si>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</si>
  <si>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</si>
  <si>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</si>
  <si>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</si>
  <si>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</si>
  <si>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</si>
  <si>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</si>
  <si>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</si>
  <si>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</si>
  <si>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</si>
  <si>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</si>
  <si>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</si>
  <si>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</si>
  <si>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</si>
  <si>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</si>
  <si>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</si>
  <si>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</si>
  <si>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</si>
  <si>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</si>
  <si>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</si>
  <si>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</si>
  <si>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</si>
  <si>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</si>
  <si>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</si>
  <si>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</si>
  <si>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</si>
  <si>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</si>
  <si>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</si>
  <si>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</si>
  <si>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</si>
  <si>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</si>
  <si>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</si>
  <si>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</si>
  <si>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</si>
  <si>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</si>
  <si>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</si>
  <si>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</si>
  <si>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</si>
  <si>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</si>
  <si>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</si>
  <si>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</si>
  <si>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</si>
  <si>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</si>
  <si>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</si>
  <si>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</si>
  <si>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</si>
  <si>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</si>
  <si>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</si>
  <si>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</si>
  <si>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</si>
  <si>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</si>
  <si>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</si>
  <si>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</si>
  <si>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</si>
  <si>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</si>
  <si>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</si>
  <si>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</si>
  <si>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</si>
  <si>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</si>
  <si>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</si>
  <si>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</si>
  <si>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</si>
  <si>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</si>
  <si>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</si>
  <si>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</si>
  <si>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</si>
  <si>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</si>
  <si>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</si>
  <si>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</si>
  <si>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</si>
  <si>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</si>
  <si>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</si>
  <si>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</si>
  <si>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</si>
  <si>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</si>
  <si>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</si>
  <si>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</si>
  <si>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</si>
  <si>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</si>
  <si>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</si>
  <si>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</si>
  <si>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</si>
  <si>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</si>
  <si>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</si>
  <si>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</si>
  <si>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</si>
  <si>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</si>
  <si>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</si>
  <si>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</si>
  <si>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</si>
  <si>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</si>
  <si>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</si>
  <si>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</si>
  <si>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</si>
  <si>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</si>
  <si>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</si>
  <si>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</si>
  <si>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</si>
  <si>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</si>
  <si>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</si>
  <si>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</si>
  <si>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</si>
  <si>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</si>
  <si>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</si>
  <si>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</si>
  <si>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</si>
  <si>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</si>
  <si>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</si>
  <si>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</si>
  <si>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</si>
  <si>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</si>
  <si>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</si>
  <si>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</si>
  <si>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</si>
  <si>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</si>
  <si>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</si>
  <si>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</si>
  <si>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</si>
  <si>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</si>
  <si>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</si>
  <si>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</si>
  <si>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</si>
  <si>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</si>
  <si>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</si>
  <si>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</si>
  <si>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</si>
  <si>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</si>
  <si>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</si>
  <si>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</si>
  <si>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</si>
  <si>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</si>
  <si>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</si>
  <si>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</si>
  <si>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</si>
  <si>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</si>
  <si>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</si>
  <si>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</si>
  <si>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</si>
  <si>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</si>
  <si>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</si>
  <si>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</si>
  <si>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</si>
  <si>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</si>
  <si>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</si>
  <si>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</si>
  <si>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</si>
  <si>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</si>
  <si>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</si>
  <si>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</si>
  <si>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</si>
  <si>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</si>
  <si>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</si>
  <si>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</si>
  <si>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</si>
  <si>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</si>
  <si>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</si>
  <si>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</si>
  <si>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</si>
  <si>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</si>
  <si>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</si>
  <si>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</si>
  <si>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</si>
  <si>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</si>
  <si>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</si>
  <si>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</si>
  <si>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</si>
  <si>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</si>
  <si>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</si>
  <si>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</si>
  <si>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</si>
  <si>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</si>
  <si>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</si>
  <si>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</si>
  <si>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</si>
  <si>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</si>
  <si>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</si>
  <si>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</si>
  <si>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</si>
  <si>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</si>
  <si>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</si>
  <si>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</si>
  <si>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</si>
  <si>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</si>
  <si>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</si>
  <si>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</si>
  <si>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</si>
  <si>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</si>
  <si>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</si>
  <si>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</si>
  <si>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</si>
  <si>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</si>
  <si>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</si>
  <si>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</si>
  <si>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</si>
  <si>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</si>
  <si>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</si>
  <si>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</si>
  <si>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</si>
  <si>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</si>
  <si>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</si>
  <si>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</si>
  <si>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</si>
  <si>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</si>
  <si>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</si>
  <si>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</si>
  <si>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</si>
  <si>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</si>
  <si>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</si>
  <si>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</si>
  <si>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</si>
  <si>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</si>
  <si>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</si>
  <si>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</si>
  <si>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</si>
  <si>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</si>
  <si>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</si>
  <si>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</si>
  <si>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</si>
  <si>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</si>
  <si>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</si>
  <si>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</si>
  <si>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</si>
  <si>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</si>
  <si>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</si>
  <si>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</si>
  <si>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</si>
  <si>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</si>
  <si>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</si>
  <si>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</si>
  <si>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</si>
  <si>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</si>
  <si>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</si>
  <si>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</si>
  <si>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</si>
  <si>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</si>
  <si>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</si>
  <si>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</si>
  <si>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</si>
  <si>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</si>
  <si>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</si>
  <si>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</si>
  <si>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</si>
  <si>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</si>
  <si>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</si>
  <si>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</si>
  <si>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</si>
  <si>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</si>
  <si>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</si>
  <si>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</si>
  <si>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</si>
  <si>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</si>
  <si>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</si>
  <si>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</si>
  <si>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</si>
  <si>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</si>
  <si>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</si>
  <si>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</si>
  <si>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</si>
  <si>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</si>
  <si>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</si>
  <si>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</si>
  <si>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</si>
  <si>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</si>
  <si>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</si>
  <si>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</si>
  <si>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</si>
  <si>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</si>
  <si>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</si>
  <si>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</si>
  <si>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</si>
  <si>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</si>
  <si>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</si>
  <si>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</si>
  <si>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</si>
  <si>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</si>
  <si>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</si>
  <si>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</si>
  <si>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</si>
  <si>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</si>
  <si>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</si>
  <si>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</si>
  <si>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</si>
  <si>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</si>
  <si>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</si>
  <si>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</si>
  <si>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</si>
  <si>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</si>
  <si>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</si>
  <si>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</si>
  <si>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</si>
  <si>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</si>
  <si>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</si>
  <si>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</si>
  <si>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</si>
  <si>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</si>
  <si>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</si>
  <si>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</si>
  <si>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</si>
  <si>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</si>
  <si>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</si>
  <si>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</si>
  <si>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</si>
  <si>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</si>
  <si>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</si>
  <si>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</si>
  <si>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</si>
  <si>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</si>
  <si>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</si>
  <si>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</si>
  <si>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</si>
  <si>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</si>
  <si>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</si>
  <si>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</si>
  <si>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</si>
  <si>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</si>
  <si>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</si>
  <si>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</si>
  <si>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</si>
  <si>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</si>
  <si>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</si>
  <si>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</si>
  <si>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</si>
  <si>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</si>
  <si>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</si>
  <si>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</si>
  <si>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</si>
  <si>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</si>
  <si>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</si>
  <si>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</si>
  <si>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</si>
  <si>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</si>
  <si>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</si>
  <si>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</si>
  <si>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</si>
  <si>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</si>
  <si>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</si>
  <si>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</si>
  <si>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</si>
  <si>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</si>
  <si>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</si>
  <si>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</si>
  <si>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</si>
  <si>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</si>
  <si>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</si>
  <si>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</si>
  <si>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</si>
  <si>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</si>
  <si>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</si>
  <si>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</si>
  <si>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</si>
  <si>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</si>
  <si>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</si>
  <si>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</si>
  <si>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</si>
  <si>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</si>
  <si>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</si>
  <si>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</si>
  <si>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</si>
  <si>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</si>
  <si>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</si>
  <si>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</si>
  <si>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</si>
  <si>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</si>
  <si>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</si>
  <si>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</si>
  <si>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</si>
  <si>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</si>
  <si>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</si>
  <si>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</si>
  <si>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</si>
  <si>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</si>
  <si>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</si>
  <si>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</si>
  <si>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</si>
  <si>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</si>
  <si>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</si>
  <si>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</si>
  <si>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</si>
  <si>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</si>
  <si>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</si>
  <si>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</si>
  <si>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</si>
  <si>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</si>
  <si>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</si>
  <si>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</si>
  <si>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</si>
  <si>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</si>
  <si>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</si>
  <si>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</si>
  <si>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</si>
  <si>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</si>
  <si>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</si>
  <si>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</si>
  <si>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</si>
  <si>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</si>
  <si>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</si>
  <si>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</si>
  <si>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</si>
  <si>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</si>
  <si>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</si>
  <si>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</si>
  <si>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</si>
  <si>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</si>
  <si>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</si>
  <si>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</si>
  <si>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</si>
  <si>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</si>
  <si>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</si>
  <si>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</si>
  <si>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</si>
  <si>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</si>
  <si>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</si>
  <si>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</si>
  <si>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</si>
  <si>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</si>
  <si>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</si>
  <si>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</si>
  <si>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</si>
  <si>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</si>
  <si>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</si>
  <si>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</si>
  <si>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</si>
  <si>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</si>
  <si>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</si>
  <si>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</si>
  <si>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</si>
  <si>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</si>
  <si>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</si>
  <si>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</si>
  <si>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</si>
  <si>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</si>
  <si>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</si>
  <si>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</si>
  <si>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</si>
  <si>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</si>
  <si>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</si>
  <si>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</si>
  <si>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</si>
  <si>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</si>
  <si>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</si>
  <si>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</si>
  <si>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</si>
  <si>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</si>
  <si>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</si>
  <si>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</si>
  <si>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</si>
  <si>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</si>
  <si>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</si>
  <si>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</si>
  <si>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</si>
  <si>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</si>
  <si>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</si>
  <si>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</si>
  <si>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</si>
  <si>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</si>
  <si>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</si>
  <si>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</si>
  <si>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</si>
  <si>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</si>
  <si>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</si>
  <si>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</si>
  <si>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</si>
  <si>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</si>
  <si>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</si>
  <si>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</si>
  <si>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</si>
  <si>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</si>
  <si>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</si>
  <si>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</si>
  <si>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</si>
  <si>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</si>
  <si>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</si>
  <si>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</si>
  <si>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</si>
  <si>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</si>
  <si>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</si>
  <si>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</si>
  <si>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</si>
  <si>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</si>
  <si>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</si>
  <si>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</si>
  <si>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</si>
  <si>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</si>
  <si>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</si>
  <si>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</si>
  <si>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</si>
  <si>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</si>
  <si>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</si>
  <si>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</si>
  <si>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</si>
  <si>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</si>
  <si>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</si>
  <si>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</si>
  <si>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</si>
  <si>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</si>
  <si>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</si>
  <si>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</si>
  <si>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</si>
  <si>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</si>
  <si>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</si>
  <si>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</si>
  <si>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</si>
  <si>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</si>
  <si>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</si>
  <si>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</si>
  <si>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</si>
  <si>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</si>
  <si>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</si>
  <si>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</si>
  <si>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</si>
  <si>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</si>
  <si>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</si>
  <si>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</si>
  <si>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</si>
  <si>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</si>
  <si>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</si>
  <si>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</si>
  <si>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</si>
  <si>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</si>
  <si>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</si>
  <si>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</si>
  <si>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</si>
  <si>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</si>
  <si>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</si>
  <si>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</si>
  <si>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</si>
  <si>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</si>
  <si>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</si>
  <si>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</si>
  <si>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</si>
  <si>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</si>
  <si>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</si>
  <si>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</si>
  <si>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</si>
  <si>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</si>
  <si>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</si>
  <si>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</si>
  <si>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</si>
  <si>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</si>
  <si>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</si>
  <si>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</si>
  <si>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</si>
  <si>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</si>
  <si>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</si>
  <si>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</si>
  <si>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</si>
  <si>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</si>
  <si>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</si>
  <si>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</si>
  <si>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</si>
  <si>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</si>
  <si>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</si>
  <si>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</si>
  <si>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</si>
  <si>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</si>
  <si>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</si>
  <si>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</si>
  <si>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</si>
  <si>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</si>
  <si>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</si>
  <si>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</si>
  <si>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</si>
  <si>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</si>
  <si>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</si>
  <si>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</si>
  <si>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</si>
  <si>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</si>
  <si>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</si>
  <si>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</si>
  <si>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</si>
  <si>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</si>
  <si>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</si>
  <si>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</si>
  <si>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</si>
  <si>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</si>
  <si>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</si>
  <si>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</si>
  <si>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</si>
  <si>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</si>
  <si>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</si>
  <si>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</si>
  <si>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</si>
  <si>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</si>
  <si>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</si>
  <si>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</si>
  <si>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</si>
  <si>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</si>
  <si>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</si>
  <si>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</si>
  <si>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</si>
  <si>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</si>
  <si>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</si>
  <si>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</si>
  <si>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</si>
  <si>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</si>
  <si>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</si>
  <si>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</si>
  <si>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</si>
  <si>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</si>
  <si>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</si>
  <si>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</si>
  <si>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</si>
  <si>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</si>
  <si>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</si>
  <si>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</si>
  <si>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</si>
  <si>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</si>
  <si>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</si>
  <si>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</si>
  <si>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</si>
  <si>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</si>
  <si>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</si>
  <si>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</si>
  <si>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</si>
  <si>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</si>
  <si>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</si>
  <si>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</si>
  <si>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</si>
  <si>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</si>
  <si>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</si>
  <si>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</si>
  <si>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</si>
  <si>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</si>
  <si>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</si>
  <si>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</si>
  <si>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</si>
  <si>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</si>
  <si>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</si>
  <si>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</si>
  <si>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</si>
  <si>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</si>
  <si>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</si>
  <si>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</si>
  <si>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</si>
  <si>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</si>
  <si>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</si>
  <si>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</si>
  <si>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</si>
  <si>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</si>
  <si>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</si>
  <si>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</si>
  <si>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</si>
  <si>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</si>
  <si>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</si>
  <si>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</si>
  <si>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</si>
  <si>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</si>
  <si>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</si>
  <si>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</si>
  <si>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</si>
  <si>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</si>
  <si>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</si>
  <si>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</si>
  <si>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</si>
  <si>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</si>
  <si>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</si>
  <si>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</si>
  <si>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</si>
  <si>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</si>
  <si>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</si>
  <si>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</si>
  <si>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</si>
  <si>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</si>
  <si>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</si>
  <si>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</si>
  <si>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</si>
  <si>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</si>
  <si>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</si>
  <si>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</si>
  <si>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</si>
  <si>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</si>
  <si>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</si>
  <si>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</si>
  <si>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</si>
  <si>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</si>
  <si>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</si>
  <si>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</si>
  <si>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</si>
  <si>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</si>
  <si>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</si>
  <si>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</si>
  <si>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</si>
  <si>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</si>
  <si>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</si>
  <si>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</si>
  <si>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</si>
  <si>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</si>
  <si>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</si>
  <si>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</si>
  <si>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</si>
  <si>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</si>
  <si>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</si>
  <si>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</si>
  <si>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</si>
  <si>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</si>
  <si>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</si>
  <si>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</si>
  <si>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</si>
  <si>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</si>
  <si>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</si>
  <si>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</si>
  <si>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</si>
  <si>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</si>
  <si>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</si>
  <si>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</si>
  <si>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</si>
  <si>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</si>
  <si>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</si>
  <si>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</si>
  <si>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</si>
  <si>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</si>
  <si>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</si>
  <si>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</si>
  <si>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</si>
  <si>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</si>
  <si>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</si>
  <si>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</si>
  <si>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</si>
  <si>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</si>
  <si>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</si>
  <si>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</si>
  <si>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</si>
  <si>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</si>
  <si>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</si>
  <si>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</si>
  <si>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</si>
  <si>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</si>
  <si>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</si>
  <si>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</si>
  <si>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</si>
  <si>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</si>
  <si>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</si>
  <si>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</si>
  <si>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</si>
  <si>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</si>
  <si>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</si>
  <si>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</si>
  <si>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</si>
  <si>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</si>
  <si>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</si>
  <si>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</si>
  <si>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</si>
  <si>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</si>
  <si>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</si>
  <si>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</si>
  <si>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</si>
  <si>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</si>
  <si>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</si>
  <si>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</si>
  <si>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</si>
  <si>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</si>
  <si>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</si>
  <si>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</si>
  <si>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</si>
  <si>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</si>
  <si>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</si>
  <si>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</si>
  <si>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</si>
  <si>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</si>
  <si>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</si>
  <si>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</si>
  <si>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</si>
  <si>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</si>
  <si>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</si>
  <si>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</si>
  <si>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</si>
  <si>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</si>
  <si>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</si>
  <si>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</si>
  <si>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</si>
  <si>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</si>
  <si>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</si>
  <si>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</si>
  <si>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</si>
  <si>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</si>
  <si>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</si>
  <si>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</si>
  <si>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</si>
  <si>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</si>
  <si>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</si>
  <si>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</si>
  <si>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</si>
  <si>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</si>
  <si>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</si>
  <si>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</si>
  <si>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</si>
  <si>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</si>
  <si>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</si>
  <si>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</si>
  <si>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</si>
  <si>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</si>
  <si>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</si>
  <si>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</si>
  <si>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</si>
  <si>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</si>
  <si>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</si>
  <si>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</si>
  <si>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</si>
  <si>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</si>
  <si>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</si>
  <si>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</si>
  <si>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</si>
  <si>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</si>
  <si>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</si>
  <si>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</si>
  <si>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</si>
  <si>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</si>
  <si>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</si>
  <si>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</si>
  <si>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</si>
  <si>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</si>
  <si>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</si>
  <si>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</si>
  <si>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</si>
  <si>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</si>
  <si>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</si>
  <si>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</si>
  <si>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</si>
  <si>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</si>
  <si>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</si>
  <si>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</si>
  <si>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</si>
  <si>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</si>
  <si>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</si>
  <si>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</si>
  <si>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</si>
  <si>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</si>
  <si>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</si>
  <si>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</si>
  <si>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</si>
  <si>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</si>
  <si>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</si>
  <si>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</si>
  <si>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</si>
  <si>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</si>
  <si>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</si>
  <si>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</si>
  <si>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</si>
  <si>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</si>
  <si>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</si>
  <si>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</si>
  <si>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</si>
  <si>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</si>
  <si>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</si>
  <si>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</si>
  <si>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</si>
  <si>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</si>
  <si>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</si>
  <si>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</si>
  <si>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</si>
  <si>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</si>
  <si>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</si>
  <si>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</si>
  <si>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</si>
  <si>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</si>
  <si>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</si>
  <si>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</si>
  <si>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</si>
  <si>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</si>
  <si>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</si>
  <si>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</si>
  <si>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</si>
  <si>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</si>
  <si>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</si>
  <si>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</si>
  <si>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</si>
  <si>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</si>
  <si>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</si>
  <si>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</si>
  <si>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</si>
  <si>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</si>
  <si>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</si>
  <si>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</si>
  <si>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</si>
  <si>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</si>
  <si>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</si>
  <si>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</si>
  <si>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</si>
  <si>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</si>
  <si>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</si>
  <si>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</si>
  <si>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</si>
  <si>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</si>
  <si>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</si>
  <si>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</si>
  <si>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</si>
  <si>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</si>
  <si>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</si>
  <si>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</si>
  <si>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</si>
  <si>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</si>
  <si>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</si>
  <si>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</si>
  <si>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</si>
  <si>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</si>
  <si>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</si>
  <si>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</si>
  <si>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</si>
  <si>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</si>
  <si>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</si>
  <si>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</si>
  <si>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</si>
  <si>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</si>
  <si>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</si>
  <si>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</si>
  <si>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</si>
  <si>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</si>
  <si>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</si>
  <si>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</si>
  <si>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</si>
  <si>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</si>
  <si>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</si>
  <si>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</si>
  <si>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</si>
  <si>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</si>
  <si>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</si>
  <si>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</si>
  <si>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</si>
  <si>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</si>
  <si>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</si>
  <si>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</si>
  <si>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</si>
  <si>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</si>
  <si>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</si>
  <si>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</si>
  <si>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</si>
  <si>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</si>
  <si>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</si>
  <si>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</si>
  <si>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</si>
  <si>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</si>
  <si>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</si>
  <si>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</si>
  <si>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</si>
  <si>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</si>
  <si>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</si>
  <si>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</si>
  <si>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</si>
  <si>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</si>
  <si>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</si>
  <si>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</si>
  <si>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</si>
  <si>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</si>
  <si>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</si>
  <si>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</si>
  <si>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</si>
  <si>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</si>
  <si>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</si>
  <si>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</si>
  <si>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</si>
  <si>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</si>
  <si>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</si>
  <si>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</si>
  <si>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</si>
  <si>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</si>
  <si>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</si>
  <si>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</si>
  <si>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</si>
  <si>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</si>
  <si>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</si>
  <si>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</si>
  <si>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</si>
  <si>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</si>
  <si>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</si>
  <si>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</si>
  <si>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</si>
  <si>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</si>
  <si>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</si>
  <si>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</si>
  <si>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</si>
  <si>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</si>
  <si>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</si>
  <si>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</si>
  <si>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</si>
  <si>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</si>
  <si>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</si>
  <si>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</si>
  <si>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</si>
  <si>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</si>
  <si>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</si>
  <si>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</si>
  <si>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</si>
  <si>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</si>
  <si>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</si>
  <si>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</si>
  <si>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</si>
  <si>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</si>
  <si>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</si>
  <si>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</si>
  <si>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</si>
  <si>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</si>
  <si>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</si>
  <si>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</si>
  <si>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</si>
  <si>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</si>
  <si>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</si>
  <si>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</si>
  <si>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</si>
  <si>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</si>
  <si>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</si>
  <si>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</si>
  <si>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</si>
  <si>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</si>
  <si>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</si>
  <si>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</si>
  <si>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</si>
  <si>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</si>
  <si>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</si>
  <si>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</si>
  <si>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</si>
  <si>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</si>
  <si>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</si>
  <si>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</si>
  <si>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</si>
  <si>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</si>
  <si>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</si>
  <si>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</si>
  <si>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</si>
  <si>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</si>
  <si>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</si>
  <si>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</si>
  <si>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</si>
  <si>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</si>
  <si>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</si>
  <si>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</si>
  <si>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</si>
  <si>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</si>
  <si>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</si>
  <si>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</si>
  <si>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</si>
  <si>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</si>
  <si>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</si>
  <si>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</si>
  <si>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</si>
  <si>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</si>
  <si>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</si>
  <si>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</si>
  <si>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</si>
  <si>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</si>
  <si>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</si>
  <si>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</si>
  <si>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</si>
  <si>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</si>
  <si>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</si>
  <si>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</si>
  <si>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</si>
  <si>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</si>
  <si>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</si>
  <si>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</si>
  <si>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</si>
  <si>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</si>
  <si>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</si>
  <si>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</si>
  <si>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</si>
  <si>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</si>
  <si>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</si>
  <si>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</si>
  <si>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</si>
  <si>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</si>
  <si>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</si>
  <si>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</si>
  <si>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</si>
  <si>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</si>
  <si>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</si>
  <si>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</si>
  <si>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</si>
  <si>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</si>
  <si>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</si>
  <si>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</si>
  <si>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</si>
  <si>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</si>
  <si>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</si>
  <si>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</si>
  <si>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</si>
  <si>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</si>
  <si>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</si>
  <si>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</si>
  <si>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</si>
  <si>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</si>
  <si>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</si>
  <si>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</si>
  <si>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</si>
  <si>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</si>
  <si>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</si>
  <si>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</si>
  <si>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</si>
  <si>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</si>
  <si>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</si>
  <si>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</si>
  <si>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</si>
  <si>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</si>
  <si>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</si>
  <si>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</si>
  <si>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</si>
  <si>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</si>
  <si>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</si>
  <si>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</si>
  <si>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</si>
  <si>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</si>
  <si>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</si>
  <si>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</si>
  <si>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</si>
  <si>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</si>
  <si>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</si>
  <si>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</si>
  <si>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</si>
  <si>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</si>
  <si>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</si>
  <si>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</si>
  <si>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</si>
  <si>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</si>
  <si>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</si>
  <si>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</si>
  <si>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</si>
  <si>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</si>
  <si>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</si>
  <si>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</si>
  <si>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</si>
  <si>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</si>
  <si>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</si>
  <si>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</si>
  <si>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</si>
  <si>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</si>
  <si>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</si>
  <si>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</si>
  <si>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</si>
  <si>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</si>
  <si>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</si>
  <si>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</si>
  <si>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</si>
  <si>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</si>
  <si>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</si>
  <si>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</si>
  <si>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</si>
  <si>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</si>
  <si>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</si>
  <si>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</si>
  <si>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</si>
  <si>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</si>
  <si>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</si>
  <si>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</si>
  <si>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</si>
  <si>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</si>
  <si>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</si>
  <si>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</si>
  <si>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</si>
  <si>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</si>
  <si>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</si>
  <si>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</si>
  <si>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</si>
  <si>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</si>
  <si>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</si>
  <si>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</si>
  <si>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</si>
  <si>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</si>
  <si>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</si>
  <si>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</si>
  <si>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</si>
  <si>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</si>
  <si>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</si>
  <si>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</si>
  <si>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</si>
  <si>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</si>
  <si>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</si>
  <si>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</si>
  <si>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</si>
  <si>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</si>
  <si>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</si>
  <si>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</si>
  <si>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</si>
  <si>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</si>
  <si>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</si>
  <si>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</si>
  <si>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</si>
  <si>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</si>
  <si>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</si>
  <si>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</si>
  <si>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</si>
  <si>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</si>
  <si>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</si>
  <si>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</si>
  <si>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</si>
  <si>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</si>
  <si>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</si>
  <si>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</si>
  <si>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</si>
  <si>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</si>
  <si>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</si>
  <si>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</si>
  <si>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</si>
  <si>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</si>
  <si>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</si>
  <si>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</si>
  <si>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</si>
  <si>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</si>
  <si>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</si>
  <si>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</si>
  <si>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</si>
  <si>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</si>
  <si>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</si>
  <si>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</si>
  <si>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</si>
  <si>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</si>
  <si>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</si>
  <si>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</si>
  <si>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</si>
  <si>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</si>
  <si>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</si>
  <si>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</si>
  <si>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</si>
  <si>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</si>
  <si>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</si>
  <si>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</si>
  <si>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</si>
  <si>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</si>
  <si>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</si>
  <si>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</si>
  <si>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</si>
  <si>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</si>
  <si>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</si>
  <si>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</si>
  <si>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</si>
  <si>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</si>
  <si>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</si>
  <si>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</si>
  <si>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</si>
  <si>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</si>
  <si>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</si>
  <si>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</si>
  <si>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</si>
  <si>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</si>
  <si>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</si>
  <si>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</si>
  <si>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</si>
  <si>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</si>
  <si>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</si>
  <si>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</si>
  <si>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</si>
  <si>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</si>
  <si>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</si>
  <si>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</si>
  <si>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</si>
  <si>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</si>
  <si>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</si>
  <si>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</si>
  <si>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</si>
  <si>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</si>
  <si>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</si>
  <si>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</si>
  <si>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</si>
  <si>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</si>
  <si>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</si>
  <si>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</si>
  <si>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</si>
  <si>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</si>
  <si>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</si>
  <si>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</si>
  <si>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</si>
  <si>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</si>
  <si>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</si>
  <si>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</si>
  <si>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</si>
  <si>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</si>
  <si>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</si>
  <si>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</si>
  <si>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</si>
  <si>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</si>
  <si>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</si>
  <si>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</si>
  <si>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</si>
  <si>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</si>
  <si>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</si>
  <si>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</si>
  <si>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</si>
  <si>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</si>
  <si>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</si>
  <si>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</si>
  <si>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</si>
  <si>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</si>
  <si>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</si>
  <si>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</si>
  <si>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</si>
  <si>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</si>
  <si>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</si>
  <si>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</si>
  <si>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</si>
  <si>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</si>
  <si>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</si>
  <si>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</si>
  <si>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</si>
  <si>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</si>
  <si>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</si>
  <si>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</si>
  <si>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</si>
  <si>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</si>
  <si>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</si>
  <si>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</si>
  <si>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</si>
  <si>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</si>
  <si>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</si>
  <si>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</si>
  <si>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</si>
  <si>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</si>
  <si>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</si>
  <si>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</si>
  <si>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</si>
  <si>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</si>
  <si>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</si>
  <si>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</si>
  <si>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</si>
  <si>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</si>
  <si>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</si>
  <si>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</si>
  <si>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</si>
  <si>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</si>
  <si>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</si>
  <si>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</si>
  <si>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</si>
  <si>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</si>
  <si>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</si>
  <si>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</si>
  <si>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</si>
  <si>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</si>
  <si>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</si>
  <si>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</si>
  <si>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</si>
  <si>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</si>
  <si>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</si>
  <si>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</si>
  <si>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</si>
  <si>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</si>
  <si>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</si>
  <si>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</si>
  <si>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</si>
  <si>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</si>
  <si>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</si>
  <si>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</si>
  <si>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</si>
  <si>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</si>
  <si>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</si>
  <si>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</si>
  <si>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</si>
  <si>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</si>
  <si>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</si>
  <si>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</si>
  <si>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</si>
  <si>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</si>
  <si>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</si>
  <si>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</si>
  <si>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</si>
  <si>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</si>
  <si>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</si>
  <si>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</si>
  <si>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</si>
  <si>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</si>
  <si>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</si>
  <si>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</si>
  <si>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</si>
  <si>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</si>
  <si>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</si>
  <si>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</si>
  <si>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</si>
  <si>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</si>
  <si>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</si>
  <si>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</si>
  <si>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</si>
  <si>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</si>
  <si>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</si>
  <si>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</si>
  <si>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</si>
  <si>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</si>
  <si>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</si>
  <si>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</si>
  <si>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</si>
  <si>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</si>
  <si>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</si>
  <si>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</si>
  <si>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</si>
  <si>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</si>
  <si>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</si>
  <si>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</si>
  <si>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</si>
  <si>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</si>
  <si>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</si>
  <si>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</si>
  <si>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</si>
  <si>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</si>
  <si>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</si>
  <si>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</si>
  <si>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</si>
  <si>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</si>
  <si>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</si>
  <si>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</si>
  <si>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</si>
  <si>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</si>
  <si>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</si>
  <si>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</si>
  <si>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</si>
  <si>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</si>
  <si>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</si>
  <si>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</si>
  <si>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</si>
  <si>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</si>
  <si>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</si>
  <si>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</si>
  <si>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</si>
  <si>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</si>
  <si>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</si>
  <si>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</si>
  <si>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</si>
  <si>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</si>
  <si>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</si>
  <si>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</si>
  <si>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</si>
  <si>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</si>
  <si>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</si>
  <si>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</si>
  <si>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</si>
  <si>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</si>
  <si>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</si>
  <si>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</si>
  <si>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</si>
  <si>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</si>
  <si>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</si>
  <si>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</si>
  <si>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</si>
  <si>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</si>
  <si>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</si>
  <si>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</si>
  <si>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</si>
  <si>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</si>
  <si>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</si>
  <si>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</si>
  <si>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</si>
  <si>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</si>
  <si>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</si>
  <si>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</si>
  <si>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</si>
  <si>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</si>
  <si>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</si>
  <si>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</si>
  <si>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</si>
  <si>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</si>
  <si>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</si>
  <si>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</si>
  <si>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</si>
  <si>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</si>
  <si>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</si>
  <si>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</si>
  <si>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</si>
  <si>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</si>
  <si>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</si>
  <si>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</si>
  <si>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</si>
  <si>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</si>
  <si>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</si>
  <si>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</si>
  <si>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</si>
  <si>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</si>
  <si>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</si>
  <si>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</si>
  <si>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</si>
  <si>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</si>
  <si>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</si>
  <si>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</si>
  <si>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</si>
  <si>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</si>
  <si>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</si>
  <si>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</si>
  <si>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</si>
  <si>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</si>
  <si>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</si>
  <si>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</si>
  <si>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</si>
  <si>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</si>
  <si>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</si>
  <si>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</si>
  <si>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</si>
  <si>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</si>
  <si>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</si>
  <si>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</si>
  <si>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</si>
  <si>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</si>
  <si>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</si>
  <si>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</si>
  <si>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</si>
  <si>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</si>
  <si>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</si>
  <si>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</si>
  <si>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</si>
  <si>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</si>
  <si>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</si>
  <si>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</si>
  <si>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</si>
  <si>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</si>
  <si>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</si>
  <si>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</si>
  <si>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</si>
  <si>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</si>
  <si>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</si>
  <si>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</si>
  <si>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</si>
  <si>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</si>
  <si>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</si>
  <si>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</si>
  <si>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</si>
  <si>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</si>
  <si>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</si>
  <si>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</si>
  <si>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</si>
  <si>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</si>
  <si>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</si>
  <si>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</si>
  <si>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</si>
  <si>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</si>
  <si>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</si>
  <si>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</si>
  <si>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</si>
  <si>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</si>
  <si>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</si>
  <si>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</si>
  <si>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</si>
  <si>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</si>
  <si>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</si>
  <si>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</si>
  <si>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</si>
  <si>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</si>
  <si>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</si>
  <si>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</si>
  <si>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</si>
  <si>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</si>
  <si>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</si>
  <si>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</si>
  <si>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</si>
  <si>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</si>
  <si>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</si>
  <si>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</si>
  <si>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</si>
  <si>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</si>
  <si>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</si>
  <si>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</si>
  <si>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</si>
  <si>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</si>
  <si>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</si>
  <si>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</si>
  <si>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</si>
  <si>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</si>
  <si>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</si>
  <si>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</si>
  <si>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</si>
  <si>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</si>
  <si>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</si>
  <si>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</si>
  <si>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</si>
  <si>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</si>
  <si>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</si>
  <si>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</si>
  <si>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</si>
  <si>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</si>
  <si>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</si>
  <si>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</si>
  <si>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</si>
  <si>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</si>
  <si>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</si>
  <si>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</si>
  <si>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</si>
  <si>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</si>
  <si>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</si>
  <si>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</si>
  <si>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</si>
  <si>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</si>
  <si>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</si>
  <si>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</si>
  <si>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</si>
  <si>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</si>
  <si>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</si>
  <si>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</si>
  <si>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</si>
  <si>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</si>
  <si>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</si>
  <si>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</si>
  <si>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</si>
  <si>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</si>
  <si>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</si>
  <si>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</si>
  <si>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</si>
  <si>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</si>
  <si>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</si>
  <si>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</si>
  <si>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</si>
  <si>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</si>
  <si>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</si>
  <si>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</si>
  <si>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</si>
  <si>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</si>
  <si>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</si>
  <si>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</si>
  <si>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</si>
  <si>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</si>
  <si>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</si>
  <si>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</si>
  <si>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</si>
  <si>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</si>
  <si>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</si>
  <si>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</si>
  <si>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</si>
  <si>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</si>
  <si>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</si>
  <si>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</si>
  <si>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</si>
  <si>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</si>
  <si>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</si>
  <si>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</si>
  <si>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</si>
  <si>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</si>
  <si>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</si>
  <si>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</si>
  <si>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</si>
  <si>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</si>
  <si>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</si>
  <si>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</si>
  <si>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</si>
  <si>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</si>
  <si>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</si>
  <si>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</si>
  <si>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</si>
  <si>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</si>
  <si>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</si>
  <si>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</si>
  <si>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</si>
  <si>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</si>
  <si>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</si>
  <si>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</si>
  <si>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</si>
  <si>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</si>
  <si>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</si>
  <si>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</si>
  <si>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</si>
  <si>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</si>
  <si>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</si>
  <si>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</si>
  <si>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</si>
  <si>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</si>
  <si>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</si>
  <si>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</si>
  <si>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</si>
  <si>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</si>
  <si>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</si>
  <si>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</si>
  <si>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</si>
  <si>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</si>
  <si>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</si>
  <si>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</si>
  <si>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</si>
  <si>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</si>
  <si>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</si>
  <si>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</si>
  <si>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</si>
  <si>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</si>
  <si>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</si>
  <si>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</si>
  <si>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</si>
  <si>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</si>
  <si>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</si>
  <si>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</si>
  <si>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</si>
  <si>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</si>
  <si>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</si>
  <si>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</si>
  <si>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</si>
  <si>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</si>
  <si>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</si>
  <si>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</si>
  <si>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</si>
  <si>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</si>
  <si>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</si>
  <si>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</si>
  <si>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</si>
  <si>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</si>
  <si>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</si>
  <si>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</si>
  <si>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</si>
  <si>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</si>
  <si>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</si>
  <si>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</si>
  <si>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</si>
  <si>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</si>
  <si>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</si>
  <si>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</si>
  <si>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</si>
  <si>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</si>
  <si>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</si>
  <si>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</si>
  <si>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</si>
  <si>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</si>
  <si>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</si>
  <si>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</si>
  <si>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</si>
  <si>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</si>
  <si>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</si>
  <si>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</si>
  <si>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</si>
  <si>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</si>
  <si>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</si>
  <si>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</si>
  <si>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</si>
  <si>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</si>
  <si>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</si>
  <si>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</si>
  <si>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</si>
  <si>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</si>
  <si>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</si>
  <si>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</si>
  <si>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</si>
  <si>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</si>
  <si>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</si>
  <si>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</si>
  <si>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</si>
  <si>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</si>
  <si>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</si>
  <si>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</si>
  <si>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</si>
  <si>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</si>
  <si>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</si>
  <si>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</si>
  <si>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</si>
  <si>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</si>
  <si>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</si>
  <si>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</si>
  <si>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</si>
  <si>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</si>
  <si>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</si>
  <si>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</si>
  <si>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</si>
  <si>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</si>
  <si>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</si>
  <si>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</si>
  <si>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</si>
  <si>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</si>
  <si>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</si>
  <si>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</si>
  <si>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</si>
  <si>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</si>
  <si>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</si>
  <si>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</si>
  <si>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</si>
  <si>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</si>
  <si>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</si>
  <si>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</si>
  <si>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</si>
  <si>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</si>
  <si>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</si>
  <si>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</si>
  <si>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</si>
  <si>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</si>
  <si>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</si>
  <si>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</si>
  <si>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</si>
  <si>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</si>
  <si>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</si>
  <si>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</si>
  <si>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</si>
  <si>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</si>
  <si>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</si>
  <si>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</si>
  <si>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</si>
  <si>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</si>
  <si>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</si>
  <si>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</si>
  <si>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</si>
  <si>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</si>
  <si>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</si>
  <si>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</si>
  <si>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</si>
  <si>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</si>
  <si>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</si>
  <si>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</si>
  <si>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</si>
  <si>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</si>
  <si>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</si>
  <si>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</si>
  <si>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</si>
  <si>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</si>
  <si>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</si>
  <si>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</si>
  <si>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</si>
  <si>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</si>
  <si>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</si>
  <si>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</si>
  <si>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</si>
  <si>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</si>
  <si>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</si>
  <si>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</si>
  <si>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</si>
  <si>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</si>
  <si>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</si>
  <si>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</si>
  <si>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</si>
  <si>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</si>
  <si>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</si>
  <si>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</si>
  <si>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</si>
  <si>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</si>
  <si>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</si>
  <si>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</si>
  <si>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</si>
  <si>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</si>
  <si>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</si>
  <si>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</si>
  <si>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</si>
  <si>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</si>
  <si>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</si>
  <si>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</si>
  <si>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</si>
  <si>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</si>
  <si>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</si>
  <si>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</si>
  <si>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</si>
  <si>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</si>
  <si>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</si>
  <si>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</si>
  <si>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</si>
  <si>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</si>
  <si>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</si>
  <si>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</si>
  <si>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</si>
  <si>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</si>
  <si>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</si>
  <si>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</si>
  <si>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</si>
  <si>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</si>
  <si>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</si>
  <si>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</si>
  <si>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</si>
  <si>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</si>
  <si>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</si>
  <si>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</si>
  <si>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</si>
  <si>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</si>
  <si>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</si>
  <si>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</si>
  <si>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</si>
  <si>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</si>
  <si>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</si>
  <si>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</si>
  <si>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</si>
  <si>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</si>
  <si>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</si>
  <si>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</si>
  <si>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</si>
  <si>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</si>
  <si>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</si>
  <si>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</si>
  <si>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</si>
  <si>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</si>
  <si>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</si>
  <si>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</si>
  <si>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</si>
  <si>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</si>
  <si>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</si>
  <si>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</si>
  <si>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</si>
  <si>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</si>
  <si>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</si>
  <si>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</si>
  <si>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</si>
  <si>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</si>
  <si>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</si>
  <si>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</si>
  <si>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</si>
  <si>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</si>
  <si>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</si>
  <si>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</si>
  <si>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</si>
  <si>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</si>
  <si>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</si>
  <si>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</si>
  <si>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</si>
  <si>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</si>
  <si>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</si>
  <si>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</si>
  <si>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</si>
  <si>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</si>
  <si>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</si>
  <si>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</si>
  <si>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</si>
  <si>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</si>
  <si>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</si>
  <si>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</si>
  <si>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</si>
  <si>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</si>
  <si>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</si>
  <si>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</si>
  <si>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</si>
  <si>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</si>
  <si>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</si>
  <si>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</si>
  <si>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</si>
  <si>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</si>
  <si>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</si>
  <si>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</si>
  <si>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</si>
  <si>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</si>
  <si>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</si>
  <si>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</si>
  <si>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</si>
  <si>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</si>
  <si>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</si>
  <si>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</si>
  <si>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</si>
  <si>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</si>
  <si>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</si>
  <si>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</si>
  <si>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</si>
  <si>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</si>
  <si>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</si>
  <si>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</si>
  <si>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</si>
  <si>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</si>
  <si>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</si>
  <si>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</si>
  <si>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</si>
  <si>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</si>
  <si>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</si>
  <si>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</si>
  <si>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</si>
  <si>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</si>
  <si>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</si>
  <si>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</si>
  <si>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</si>
  <si>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</si>
  <si>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</si>
  <si>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</si>
  <si>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</si>
  <si>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</si>
  <si>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</si>
  <si>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</si>
  <si>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</si>
  <si>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</si>
  <si>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</si>
  <si>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</si>
  <si>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</si>
  <si>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</si>
  <si>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</si>
  <si>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</si>
  <si>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</si>
  <si>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</si>
  <si>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</si>
  <si>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</si>
  <si>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</si>
  <si>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</si>
  <si>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</si>
  <si>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</si>
  <si>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</si>
  <si>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</si>
  <si>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</si>
  <si>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</si>
  <si>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</si>
  <si>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</si>
  <si>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</si>
  <si>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</si>
  <si>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</si>
  <si>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</si>
  <si>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</si>
  <si>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</si>
  <si>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</si>
  <si>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</si>
  <si>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</si>
  <si>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</si>
  <si>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</si>
  <si>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</si>
  <si>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</si>
  <si>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</si>
  <si>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</si>
  <si>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</si>
  <si>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</si>
  <si>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</si>
  <si>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</si>
  <si>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</si>
  <si>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</si>
  <si>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</si>
  <si>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</si>
  <si>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</si>
  <si>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</si>
  <si>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</si>
  <si>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</si>
  <si>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</si>
  <si>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</si>
  <si>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</si>
  <si>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</si>
  <si>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</si>
  <si>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</si>
  <si>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</si>
  <si>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</si>
  <si>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</si>
  <si>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</si>
  <si>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</si>
  <si>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</si>
  <si>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</si>
  <si>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</si>
  <si>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</si>
  <si>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</si>
  <si>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</si>
  <si>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</si>
  <si>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</si>
  <si>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</si>
  <si>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</si>
  <si>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</si>
  <si>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</si>
  <si>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</si>
  <si>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</si>
  <si>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</si>
  <si>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</si>
  <si>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</si>
  <si>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</si>
  <si>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</si>
  <si>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</si>
  <si>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</si>
  <si>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</si>
  <si>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</si>
  <si>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</si>
  <si>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</si>
  <si>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</si>
  <si>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</si>
  <si>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</si>
  <si>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</si>
  <si>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</si>
  <si>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</si>
  <si>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</si>
  <si>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</si>
  <si>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</si>
  <si>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</si>
  <si>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</si>
  <si>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</si>
  <si>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</si>
  <si>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</si>
  <si>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</si>
  <si>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</si>
  <si>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</si>
  <si>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</si>
  <si>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</si>
  <si>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</si>
  <si>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</si>
  <si>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</si>
  <si>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</si>
  <si>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</si>
  <si>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</si>
  <si>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</si>
  <si>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</si>
  <si>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</si>
  <si>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</si>
  <si>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</si>
  <si>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</si>
  <si>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</si>
  <si>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</si>
  <si>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</si>
  <si>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</si>
  <si>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</si>
  <si>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</si>
  <si>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</si>
  <si>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</si>
  <si>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</si>
  <si>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</si>
  <si>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</si>
  <si>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</si>
  <si>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</si>
  <si>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</si>
  <si>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</si>
  <si>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</si>
  <si>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</si>
  <si>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</si>
  <si>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</si>
  <si>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</si>
  <si>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</si>
  <si>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</si>
  <si>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</si>
  <si>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</si>
  <si>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</si>
  <si>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</si>
  <si>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</si>
  <si>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</si>
  <si>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</si>
  <si>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</si>
  <si>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</si>
  <si>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</si>
  <si>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</si>
  <si>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</si>
  <si>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</si>
  <si>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</si>
  <si>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</si>
  <si>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</si>
  <si>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</si>
  <si>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</si>
  <si>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</si>
  <si>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</si>
  <si>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</si>
  <si>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</si>
  <si>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</si>
  <si>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</si>
  <si>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</si>
  <si>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</si>
  <si>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</si>
  <si>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</si>
  <si>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</si>
  <si>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</si>
  <si>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</si>
  <si>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</si>
  <si>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</si>
  <si>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</si>
  <si>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</si>
  <si>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</si>
  <si>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</si>
  <si>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</si>
  <si>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</si>
  <si>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</si>
  <si>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</si>
  <si>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</si>
  <si>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</si>
  <si>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</si>
  <si>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</si>
  <si>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</si>
  <si>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</si>
  <si>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</si>
  <si>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</si>
  <si>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</si>
  <si>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</si>
  <si>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</si>
  <si>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</si>
  <si>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</si>
  <si>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</si>
  <si>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</si>
  <si>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</si>
  <si>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</si>
  <si>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</si>
  <si>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</si>
  <si>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</si>
  <si>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</si>
  <si>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</si>
  <si>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</si>
  <si>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</si>
  <si>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</si>
  <si>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</si>
  <si>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</si>
  <si>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</si>
  <si>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</si>
  <si>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</si>
  <si>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</si>
  <si>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</si>
  <si>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</si>
  <si>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</si>
  <si>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</si>
  <si>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</si>
  <si>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</si>
  <si>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</si>
  <si>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</si>
  <si>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</si>
  <si>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</si>
  <si>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</si>
  <si>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</si>
  <si>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</si>
  <si>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</si>
  <si>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</si>
  <si>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</si>
  <si>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</si>
  <si>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</si>
  <si>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</si>
  <si>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</si>
  <si>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</si>
  <si>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</si>
  <si>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</si>
  <si>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</si>
  <si>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</si>
  <si>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</si>
  <si>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</si>
  <si>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</si>
  <si>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</si>
  <si>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</si>
  <si>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</si>
  <si>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</si>
  <si>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</si>
  <si>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</si>
  <si>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</si>
  <si>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</si>
  <si>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</si>
  <si>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</si>
  <si>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</si>
  <si>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</si>
  <si>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</si>
  <si>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</si>
  <si>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</si>
  <si>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</si>
  <si>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</si>
  <si>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</si>
  <si>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</si>
  <si>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</si>
  <si>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</si>
  <si>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</si>
  <si>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</si>
  <si>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</si>
  <si>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</si>
  <si>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</si>
  <si>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</si>
  <si>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</si>
  <si>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</si>
  <si>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</si>
  <si>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</si>
  <si>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</si>
  <si>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</si>
  <si>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</si>
  <si>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</si>
  <si>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</si>
  <si>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</si>
  <si>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</si>
  <si>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</si>
  <si>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</si>
  <si>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</si>
  <si>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</si>
  <si>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</si>
  <si>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</si>
  <si>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</si>
  <si>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</si>
  <si>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</si>
  <si>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</si>
  <si>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</si>
  <si>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</si>
  <si>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</si>
  <si>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</si>
  <si>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</si>
  <si>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</si>
  <si>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</si>
  <si>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</si>
  <si>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</si>
  <si>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</si>
  <si>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</si>
  <si>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</si>
  <si>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</si>
  <si>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</si>
  <si>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</si>
  <si>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</si>
  <si>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</si>
  <si>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</si>
  <si>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</si>
  <si>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</si>
  <si>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</si>
  <si>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</si>
  <si>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</si>
  <si>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</si>
  <si>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</si>
  <si>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</si>
  <si>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</si>
  <si>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</si>
  <si>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</si>
  <si>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</si>
  <si>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</si>
  <si>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</si>
  <si>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</si>
  <si>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</si>
  <si>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</si>
  <si>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</si>
  <si>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</si>
  <si>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</si>
  <si>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</si>
  <si>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</si>
  <si>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</si>
  <si>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</si>
  <si>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</si>
  <si>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</si>
  <si>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</si>
  <si>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</si>
  <si>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</si>
  <si>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</si>
  <si>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</si>
  <si>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</si>
  <si>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</si>
  <si>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</si>
  <si>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</si>
  <si>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</si>
  <si>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</si>
  <si>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</si>
  <si>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</si>
  <si>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</si>
  <si>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</si>
  <si>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</si>
  <si>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</si>
  <si>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</si>
  <si>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</si>
  <si>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</si>
  <si>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</si>
  <si>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</si>
  <si>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</si>
  <si>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</si>
  <si>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</si>
  <si>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</si>
  <si>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</si>
  <si>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</si>
  <si>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</si>
  <si>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</si>
  <si>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</si>
  <si>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</si>
  <si>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</si>
  <si>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</si>
  <si>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</si>
  <si>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</si>
  <si>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</si>
  <si>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</si>
  <si>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</si>
  <si>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</si>
  <si>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</si>
  <si>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</si>
  <si>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</si>
  <si>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</si>
  <si>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</si>
  <si>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</si>
  <si>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</si>
  <si>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</si>
  <si>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</si>
  <si>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</si>
  <si>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</si>
  <si>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</si>
  <si>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</si>
  <si>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</si>
  <si>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</si>
  <si>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</si>
  <si>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</si>
  <si>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</si>
  <si>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</si>
  <si>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</si>
  <si>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</si>
  <si>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</si>
  <si>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</si>
  <si>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</si>
  <si>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</si>
  <si>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</si>
  <si>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</si>
  <si>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</si>
  <si>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</si>
  <si>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</si>
  <si>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</si>
  <si>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</si>
  <si>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</si>
  <si>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</si>
  <si>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</si>
  <si>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</si>
  <si>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</si>
  <si>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</si>
  <si>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</si>
  <si>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</si>
  <si>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</si>
  <si>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</si>
  <si>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</si>
  <si>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</si>
  <si>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</si>
  <si>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</si>
  <si>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</si>
  <si>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</si>
  <si>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</si>
  <si>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</si>
  <si>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</si>
  <si>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</si>
  <si>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</si>
  <si>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</si>
  <si>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</si>
  <si>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</si>
  <si>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</si>
  <si>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</si>
  <si>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</si>
  <si>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</si>
  <si>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</si>
  <si>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</si>
  <si>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</si>
  <si>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</si>
  <si>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</si>
  <si>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</si>
  <si>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</si>
  <si>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</si>
  <si>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</si>
  <si>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</si>
  <si>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</si>
  <si>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</si>
  <si>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</si>
  <si>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</si>
  <si>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</si>
  <si>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</si>
  <si>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</si>
  <si>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</si>
  <si>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</si>
  <si>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</si>
  <si>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</si>
  <si>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</si>
  <si>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</si>
  <si>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</si>
  <si>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</si>
  <si>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</si>
  <si>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</si>
  <si>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</si>
  <si>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</si>
  <si>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</si>
  <si>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</si>
  <si>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</si>
  <si>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</si>
  <si>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</si>
  <si>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</si>
  <si>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</si>
  <si>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PCM-20251118-00002054</t>
  </si>
  <si>
    <t>Site located in side tunnel and power not available and not applicable to connect PG.</t>
  </si>
  <si>
    <t>PCM-20251119-00000076</t>
  </si>
  <si>
    <t>EM team moved need 35 min</t>
  </si>
  <si>
    <t>PCM-20251118-00002023</t>
  </si>
  <si>
    <t xml:space="preserve">ETA 60 MIN </t>
  </si>
  <si>
    <t>PCM-20251118-00002052</t>
  </si>
  <si>
    <t xml:space="preserve">Site located in deep desert &amp; dangerous area , under night access / team will check morning 			</t>
  </si>
  <si>
    <t>kms0035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</si>
</sst>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317.11259062500176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45980.061016550928</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45980.061016550928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45980.061016550928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45980.061016550928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45980.061016550928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45980.061016550928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45980.061016550928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45980.061016550928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45980.061016550928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45980.061016550928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45980.061016550928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45980.061016550928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45980.061016550928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45980.061016550928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45980.061016550928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45980.061016550928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45980.061016550928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45980.061016550928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45980.061016550928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45980.061016550928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45980.061016550928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45980.061016203705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45980.061016203705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45980.061016435182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45980.061016435182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45980.061016435182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45980.061016435182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45980.061016435182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45980.061016435182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45980.061016435182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45980.061016550928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45980.061016550928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45980.061016550928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45980.061016550928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45980.061016550928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45980.061016550928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45980.061016550928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45980.061016550928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45980.061016550928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45980.061016550928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45980.061016550928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45980.061016550928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45980.061016550928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45980.061016550928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45980.061016550928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45980.061016550928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45980.061016550928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45980.061016550928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45980.061016550928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45980.061016550928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45980.061016550928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45980.061016550928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45980.061016550928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45980.061016550928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45980.061016550928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155.06117858796642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45980.061016203705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45980.061016203705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45980.061016203705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45980.061016203705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45980.061016203705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45980.061016203705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45980.061016203705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45980.061016203705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45980.061016203705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45980.061016203705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45980.061016203705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45980.061016203705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45980.061016203705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45980.061016203705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45980.061016203705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45980.061016203705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45980.061016203705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45980.061016203705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45980.061016203705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45980.061016203705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45980.061016203705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45980.061016203705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45980.061016203705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45980.061016203705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45980.061016203705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45980.061016203705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45980.061016203705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45980.061016203705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45980.061016203705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45980.061016203705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45980.061016203705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45980.061016203705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45980.061016203705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45980.061016203705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45980.061016203705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45980.061016203705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45980.061016203705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45980.061016203705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45980.061016203705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45980.061016203705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45980.061016203705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45980.061016203705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45980.061016203705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45980.061016203705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45980.061016203705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45980.061016203705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45980.061016203705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45980.061016203705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45980.061016203705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45980.061016203705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45980.061016203705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45980.061016203705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45980.061016203705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45980.061016203705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45980.061016203705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45980.061016203705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45980.061016203705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45980.061016203705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45980.061016203705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45980.061016203705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45980.061016203705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45980.061016203705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45980.061016203705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45980.061016203705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45980.061016203705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45980.061016203705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45980.061016203705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45980.061016203705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45980.061016203705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45980.061016203705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45980.061016203705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45980.061016203705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45980.061016203705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45980.061016203705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45980.061016203705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45980.061016203705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45980.061016203705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45980.061016203705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45980.061016203705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45980.061016203705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45980.061016203705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45980.061016203705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45980.061016203705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45980.061016203705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45980.061016203705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45980.061016203705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45980.061016203705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45980.061016203705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45980.061016203705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45980.061016203705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45980.061016203705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45980.061016203705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45980.061016203705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45980.061016203705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45980.061016203705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45980.061016203705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45980.061016203705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45980.061016203705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45980.061016203705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45980.061016203705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45980.061016203705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45980.061016203705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45980.061016203705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45980.061016203705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45980.061016203705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45980.061016203705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45980.061016203705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45980.061016203705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45980.061016203705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45980.061016203705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45980.061016203705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45980.061016203705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45980.061016203705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45980.061016203705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45980.061016203705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45980.061016203705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45980.061016203705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45980.061016203705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45980.061016203705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45980.061016203705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45980.061016203705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45980.061016203705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45980.061016203705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45980.061016203705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45980.061016203705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45980.061016203705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45980.061016203705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45980.061016203705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45980.061016203705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45980.061016203705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45980.061016203705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45980.061016203705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45980.061016203705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45980.061016203705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45980.061016203705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45980.061016203705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45980.061016203705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45980.061016203705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45980.061016203705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45980.061016203705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45980.061016203705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45980.061016203705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45980.061016203705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45980.061016203705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45980.061016203705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45980.061016203705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45980.061016203705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45980.061016203705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45980.061016203705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45980.061016203705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45980.061016203705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45980.061016203705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45980.061016203705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45980.061016203705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45980.061016203705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45980.061016203705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45980.061016203705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45980.061016203705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45980.061016203705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45980.061016203705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45980.061016203705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45980.061016203705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45980.061016203705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45980.061016203705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45980.061016203705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45980.061016203705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45980.061016203705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45980.061016203705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45980.061016203705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45980.061016203705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45980.061016203705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45980.061016203705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45980.061016203705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45980.061016203705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45980.061016203705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45980.061016203705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45980.061016203705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45980.061016203705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45980.061016203705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45980.061016203705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45980.061016203705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45980.061016203705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45980.061016203705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45980.061016203705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45980.061016203705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45980.061016203705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45980.061016203705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45980.061016203705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45980.061016203705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45980.061016203705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45980.061016203705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45980.061016203705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45980.061016550928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45980.061016550928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45980.061016550928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45980.061016550928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45980.061016550928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45980.061016550928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45980.061016550928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45980.061016550928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45980.061016550928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45980.061016550928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45980.061016550928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45980.061016550928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45980.061016550928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45980.061016550928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45980.061016550928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45980.061016550928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45980.061016550928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45980.061016550928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45980.061016550928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45980.061016550928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45980.061016550928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45980.061016550928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45980.061016550928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45980.061016550928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45980.061016550928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45980.061016550928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45980.061016550928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45980.061016550928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45980.061016550928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45980.061016550928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45980.061016550928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45980.061016550928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45980.061016550928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45980.061016550928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45980.061016550928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45980.061016550928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45980.061016550928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45980.061016550928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45980.061016550928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45980.061016550928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45980.061016550928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45980.061016550928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45980.061016550928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45980.061016550928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45980.061016550928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45980.061016550928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45980.061016550928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45980.061016550928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45980.061016550928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45980.061016550928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45980.061016550928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45980.061016550928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45980.061016550928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45980.061016550928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45980.061016550928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45980.061016550928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45980.061016550928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45980.061016550928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45980.061016550928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45980.061016550928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45980.061016550928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45980.061016550928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45980.061016550928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45980.061016550928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45980.061016550928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45980.061016550928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45980.061016550928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45980.061016550928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45980.061016550928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45980.061016550928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45980.061016550928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45980.061016550928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45980.061016550928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45980.061016550928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45980.061016550928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45980.061016550928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45980.061016550928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45980.061016550928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45980.061016550928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45980.061016550928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45980.061016550928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45980.061016550928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45980.061016550928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45980.061016550928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45980.061016550928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45980.061016550928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45980.061016550928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45980.061016550928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45980.061016550928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45980.061016550928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45980.061016550928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45980.061016550928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45980.061016550928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45980.061016550928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45980.061016550928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45980.061016550928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45980.061016550928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45980.061016550928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45980.061016550928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45980.061016550928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45980.061016550928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45980.061016550928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45980.061016550928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45980.061016550928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45980.061016550928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45980.061016550928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45980.061016550928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45980.061016550928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45980.061016550928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45980.061016550928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45980.061016550928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45980.061016550928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45980.061016550928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45980.061016550928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45980.061016550928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45980.061016550928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45980.061016550928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45980.061016550928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45980.061016550928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45980.061016550928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45980.061016550928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45980.061016550928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45980.061016550928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45980.061016550928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45980.061016550928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45980.061016550928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45980.061016550928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45980.061016550928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45980.061016550928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45980.061016550928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45980.061016550928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45980.061016550928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45980.061016550928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45980.061016550928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45980.061016550928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45980.061016550928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45980.061016550928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45980.061016550928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45980.061016550928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45980.061016550928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45980.061016550928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45980.061016550928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45980.061016550928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45980.061016550928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45980.061016550928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45980.061016550928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45980.061016550928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45980.061016550928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45980.061016550928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45980.061016550928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45980.061016550928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45980.061016550928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45980.061016550928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45980.061016550928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45980.061016550928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45980.061016550928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45980.061016550928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45980.061016550928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45980.061016550928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45980.061016550928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45980.061016550928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45980.061016550928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45980.061016550928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45980.061016550928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45980.061016550928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45980.061016550928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45980.061016550928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45980.061016550928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45980.061016550928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45980.061016550928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45980.061016550928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45980.061016550928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45980.061016550928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45980.061016550928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45980.061016550928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45980.061016550928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45980.061016550928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45980.061016550928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45980.061016550928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45980.061016550928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45980.061016550928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45980.061016550928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45980.061016550928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45980.061016550928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45980.061016550928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45980.061016550928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45980.061016550928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45980.061016550928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45980.061016550928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45980.061016550928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45980.061016550928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45980.061016550928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45980.061016550928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45980.061016550928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45980.061016550928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45980.061016550928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45980.061016550928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45980.061016550928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45980.061016550928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45980.061016550928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45980.061016550928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45980.061016550928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45980.061016550928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45980.061016550928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45980.061016550928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45980.061016550928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45980.061016550928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45980.061016550928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45980.061016550928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45980.061016550928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45980.061016550928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45980.061016550928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45980.061016550928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45980.061016550928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45980.061016550928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45980.061016550928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45980.061016550928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45980.061016550928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45980.061016550928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45980.061016550928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45980.061016550928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45980.061016550928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45980.061016550928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45980.061016550928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45980.061016550928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45980.061016550928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45980.061016550928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45980.061016550928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45980.061016550928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45980.061016550928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45980.061016550928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45980.061016550928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45980.061016550928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45980.061016550928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45980.061016550928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45980.061016550928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45980.061016550928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45980.061016550928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45980.061016550928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45980.061016550928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45980.061016550928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45980.061016550928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45980.061016550928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45980.061016550928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45980.061016550928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45980.061016550928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45980.061016550928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45980.061016550928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45980.061016550928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45980.061016550928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45980.061016550928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45980.061016550928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45980.061016550928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45980.061016550928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45980.061016550928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45980.061016550928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45980.061016550928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45980.061016550928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45980.061016550928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45980.061016550928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45980.061016550928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45980.061016550928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45980.061016550928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45980.061016550928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45980.061016550928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45980.061016550928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45980.061016550928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45980.061016550928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45980.061016550928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45980.061016550928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45980.061016550928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45980.061016550928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45980.061016550928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45980.061016550928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45980.061016550928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45980.061016550928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45980.061016550928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45980.061016550928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45980.061016550928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45980.061016550928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45980.061016550928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45980.061016550928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45980.061016550928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45980.061016550928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45980.061016550928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45980.061016550928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45980.061016550928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45980.061016550928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45980.061016550928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45980.061016550928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45980.061016550928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45980.061016550928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45980.061016550928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45980.061016550928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45980.061016550928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45980.061016550928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45980.061016550928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45980.061016550928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45980.061016550928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45980.061016550928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45980.061016550928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45980.061016550928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45980.061016550928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45980.061016550928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45980.061016550928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45980.061016550928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45980.061016550928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45980.061016550928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45980.061016550928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45980.061016550928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45980.061016550928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45980.061016550928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45980.061016550928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45980.061016550928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45980.061016550928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45980.061016550928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45980.061016550928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45980.061016550928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45980.061016550928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45980.061016550928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45980.061016550928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45980.061016550928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45980.061016550928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45980.061016550928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45980.061016550928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45980.061016550928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45980.061016550928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45980.061016550928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45980.061016550928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45980.061016550928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45980.061016550928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45980.061016550928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45980.061016550928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45980.061016550928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45980.061016550928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45980.061016550928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45980.061016550928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45980.061016550928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45980.061016550928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45980.061016550928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45980.061016550928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45980.061016550928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45980.061016550928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45980.061016550928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45980.061016550928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45980.061016550928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45980.061016550928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45980.061016550928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45980.061016550928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45980.061016550928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45980.061016550928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45980.061016550928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45980.061016550928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45980.061016550928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45980.061016550928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45980.061016550928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45980.061016550928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45980.061016550928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45980.061016550928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45980.061016550928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45980.061016550928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45980.061016550928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45980.061016550928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45980.061016550928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45980.061016550928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45980.061016550928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45980.061016550928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45980.061016550928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45980.061016550928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45980.061016550928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45980.061016550928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45980.061016550928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45980.061016550928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45980.061016550928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45980.061016550928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45980.061016550928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45980.061016550928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45980.061016550928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45980.061016550928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45980.061016550928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45980.061016550928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45980.061016550928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45980.061016550928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45980.061016550928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45980.061016550928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45980.061016550928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45980.061016550928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45980.061016550928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45980.061016550928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45980.061016550928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45980.061016550928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45980.061016550928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45980.061016550928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45980.061016550928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45980.061016550928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45980.061016550928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45980.061016550928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45980.061016550928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45980.061016550928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45980.061016550928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45980.061016550928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45980.061016550928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45980.061016550928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45980.061016550928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45980.061016550928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45980.061016550928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45980.061016550928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45980.061016550928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45980.061016550928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45980.061016550928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45980.061016550928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45980.061016550928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45980.061016550928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45980.061016550928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45980.061016550928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45980.061016550928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45980.061016550928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45980.061016550928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45980.061016550928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45980.061016550928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45980.061016550928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45980.061016550928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45980.061016550928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45980.061016550928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45980.061016550928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45980.061016550928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45980.061016550928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45980.061016550928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45980.061016550928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45980.061016550928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45980.061016550928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45980.061016550928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45980.061016550928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45980.061016550928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45980.061016550928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45980.061016550928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45980.061016550928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45980.061016550928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45980.061016550928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45980.061016550928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45980.061016550928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45980.061016550928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45980.061016550928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45980.061016550928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45980.061016550928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45980.061016550928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45980.061016550928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45980.061016550928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45980.061016550928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45980.061016550928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45980.061016550928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45980.061016550928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45980.061016550928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45980.061016550928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45980.061016550928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45980.061016550928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45980.061016550928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45980.061016550928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45980.061016550928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45980.061016550928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45980.061016550928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45980.061016550928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45980.061016550928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45980.061016550928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45980.061016550928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45980.061016550928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45980.061016550928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45980.061016550928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45980.061016550928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45980.061016550928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45980.061016550928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45980.061016550928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45980.061016550928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45980.061016550928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45980.061016550928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45980.061016550928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45980.061016550928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45980.061016550928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45980.061016550928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45980.061016550928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45980.061016550928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45980.061016550928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45980.061016550928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45980.061016550928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45980.061016550928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45980.061016550928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45980.061016550928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45980.061016550928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45980.061016550928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45980.061016550928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45980.061016550928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45980.061016550928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45980.061016550928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45980.061016550928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45980.061016550928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45980.061016550928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45980.061016550928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45980.061016550928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45980.061016550928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45980.061016550928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45980.061016550928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45980.061016550928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45980.061016550928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45980.061016550928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45980.061016550928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45980.061016550928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45980.061016550928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45980.061016550928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45980.061016550928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45980.061016550928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45980.061016550928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45980.061016550928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45980.061016550928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45980.061016550928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45980.061016550928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45980.061016550928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45980.061016550928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45980.061016550928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45980.061016550928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45980.061016550928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45980.061016550928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45980.061016550928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45980.061016550928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45980.061016550928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45980.061016550928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45980.061016550928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45980.061016550928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45980.061016550928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45980.061016550928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45980.061016550928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45980.061016550928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45980.061016550928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45980.061016550928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45980.061016550928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45980.061016550928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45980.061016550928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45980.061016550928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45980.061016550928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45980.061016550928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45980.061016550928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45980.061016550928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45980.061016550928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45980.061016550928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45980.061016550928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45980.061016550928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45980.061016550928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45980.061016550928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45980.061016550928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45980.061016550928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45980.061016550928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45980.061016550928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45980.061016550928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45980.061016550928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45980.061016550928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45980.061016550928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45980.061016550928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45980.061016550928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45980.061016550928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45980.061016550928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45980.061016550928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45980.061016550928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45980.061016550928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45980.061016550928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45980.061016550928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45980.061016550928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45980.061016550928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45980.061016550928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45980.061016550928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45980.061016550928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45980.061016550928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45980.061016550928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45980.061016550928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45980.061016550928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45980.061016550928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45980.061016550928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45980.061016550928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45980.061016550928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45980.061016550928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45980.061016550928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45980.061016550928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45980.061016550928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45980.061016550928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45980.061016550928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45980.061016550928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45980.061016550928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45980.061016550928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45980.061016550928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45980.061016550928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45980.061016550928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45980.061016550928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45980.061016550928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45980.061016550928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45980.061016550928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45980.061016550928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45980.061016550928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45980.061016550928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45980.061016550928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45980.061016550928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45980.061016550928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45980.061016550928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45980.061016550928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45980.061016550928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45980.061016550928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45980.061016550928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45980.061016550928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45980.061016550928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45980.061016550928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45980.061016550928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45980.061016550928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45980.061016550928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45980.061016550928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45980.061016550928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45980.061016550928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45980.061016550928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45980.061016550928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45980.061016550928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45980.061016550928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45980.061016550928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45980.061016550928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45980.061016550928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45980.061016550928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45980.061016550928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45980.061016550928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45980.061016550928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45980.061016550928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45980.061016550928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45980.061016550928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45980.061016550928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45980.061016550928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45980.061016550928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45980.061016550928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45980.061016550928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45980.061016550928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45980.061016550928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45980.061016550928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45980.061016550928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45980.061016550928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45980.061016550928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45980.061016550928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45980.061016550928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45980.061016550928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45980.061016550928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45980.061016550928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45980.061016550928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45980.061016550928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45980.061016550928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45980.061016550928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45980.061016550928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45980.061016550928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45980.061016550928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45980.061016550928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45980.061016550928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45980.061016550928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45980.061016550928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45980.061016550928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45980.061016550928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45980.061016550928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45980.061016550928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45980.061016550928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45980.061016550928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45980.061016550928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45980.061016550928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45980.061016550928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45980.061016550928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45980.061016550928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45980.061016550928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45980.061016550928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45980.061016550928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45980.061016550928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45980.061016550928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45980.061016550928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45980.061016550928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45980.061016550928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45980.061016550928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45980.061016550928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45980.061016550928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45980.061016550928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45980.061016550928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45980.061016550928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45980.061016550928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45980.061016550928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45980.061016550928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45980.061016550928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45980.061016550928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45980.061016550928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45980.061016550928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45980.061016550928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45980.061016550928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45980.061016550928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45980.061016550928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45980.061016550928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45980.061016550928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45980.061016550928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45980.061016550928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45980.061016550928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45980.061016550928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45980.061016550928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45980.061016550928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45980.061016550928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45980.061016550928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45980.061016550928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45980.061016550928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45980.061016550928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45980.061016550928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45980.061016550928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45980.061016550928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45980.061016550928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45980.061016550928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45980.061016550928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45980.061016550928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45980.061016550928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45980.061016550928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45980.061016550928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45980.061016550928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45980.061016550928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45980.061016550928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45980.061016550928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45980.061016550928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45980.061016550928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45980.061016550928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45980.061016550928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45980.061016550928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45980.061016550928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45980.061016550928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45980.061016550928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45980.061016550928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45980.061016550928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45980.061016550928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45980.061016550928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45980.061016550928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45980.061016550928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45980.061016550928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45980.061016550928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45980.061016550928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45980.061016550928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45980.061016550928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45980.061016550928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45980.061016550928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45980.061016550928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45980.061016550928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45980.061016550928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45980.061016550928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45980.061016550928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45980.061016550928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45980.061016550928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45980.061016550928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45980.061016550928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45980.061016550928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45980.061016550928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45980.061016550928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45980.061016550928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45980.061016550928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45980.061016550928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45980.061016550928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45980.061016550928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45980.061016550928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45980.061016550928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45980.061016550928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45980.061016550928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45980.061016550928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45980.061016550928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45980.061016550928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45980.061016550928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45980.061016550928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45980.061016550928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45980.061016550928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45980.061016550928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45980.061016550928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45980.061016550928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45980.061016550928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45980.061016550928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45980.061016550928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45980.061016550928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45980.061016550928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45980.061016550928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45980.061016550928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45980.061016550928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45980.061016550928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45980.061016550928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45980.061016550928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45980.061016550928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45980.061016550928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45980.061016550928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45980.061016550928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45980.061016550928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45980.061016550928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45980.061016550928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45980.061016550928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45980.061016550928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45980.061016550928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45980.061016550928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45980.061016550928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45980.061016550928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45980.061016550928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45980.061016550928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45980.061016550928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45980.061016550928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45980.061016550928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45980.061016550928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45980.061016550928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45980.061016550928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45980.061016550928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45980.061016550928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45980.061016550928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45980.061016550928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45980.061016550928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45980.061016550928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45980.061016550928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45980.061016550928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45980.061016550928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45980.061016550928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45980.061016550928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45980.061016550928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45980.061016550928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45980.061016550928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45980.061016550928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45980.061016550928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45980.061016550928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45980.061016550928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45980.061016550928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45980.061016550928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45980.061016550928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45980.061016550928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45980.061016550928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45980.061016550928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45980.061016550928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45980.061016550928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45980.061016550928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45980.061016550928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45980.061016550928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45980.061016550928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45980.061016550928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45980.061016550928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45980.061016550928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45980.061016550928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45980.061016550928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45980.061016550928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45980.061016550928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45980.061016550928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45980.061016550928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45980.061016550928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45980.061016550928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45980.061016550928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45980.061016550928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45980.061016550928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45980.061016550928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45980.061016550928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45980.061016550928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45980.061016550928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45980.061016550928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45980.061016550928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45980.061016550928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45980.061016550928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45980.061016550928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45980.061016550928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45980.061016550928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45980.061016550928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45980.061016550928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45980.061016550928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45980.061016550928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45980.061016550928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45980.061016550928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45980.061016550928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45980.061016550928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45980.061016550928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45980.061016550928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45980.061016550928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45980.061016550928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45980.061016550928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45980.061016550928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45980.061016550928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45980.061016550928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45980.061016550928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45980.061016550928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45980.061016550928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45980.061016550928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45980.061016550928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45980.061016550928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45980.061016550928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45980.061016550928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45980.061016550928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45980.061016550928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45980.061016550928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45980.061016550928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45980.061016550928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45980.061016550928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45980.061016550928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45980.061016550928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45980.061016550928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45980.061016550928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45980.061016550928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45980.061016550928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45980.061016550928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45980.061016550928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45980.061016550928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45980.061016550928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45980.061016550928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45980.061016550928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45980.061016550928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45980.061016550928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45980.061016550928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45980.061016550928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45980.061016550928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45980.061016550928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45980.061016550928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45980.061016550928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45980.061016550928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45980.061016550928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45980.061016550928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45980.061016550928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45980.061016550928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45980.061016550928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45980.061016550928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45980.061016550928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45980.061016550928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45980.061016550928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45980.061016550928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45980.061016550928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45980.061016550928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45980.061016550928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45980.061016550928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45980.061016550928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45980.061016550928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45980.061016550928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45980.061016550928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45980.061016550928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45980.061016550928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45980.061016550928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45980.061016550928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45980.061016550928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45980.061016550928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45980.061016550928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45980.061016550928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45980.061016550928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45980.061016550928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45980.061016550928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45980.061016550928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45980.061016550928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45980.061016550928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45980.061016550928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45980.061016550928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45980.061016550928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45980.061016550928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45980.061016550928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45980.061016550928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45980.061016550928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45980.061016550928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45980.061016550928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45980.061016550928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45980.061016550928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45980.061016550928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45980.061016550928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45980.061016550928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45980.061016550928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45980.061016550928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45980.061016550928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45980.061016550928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45980.061016550928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45980.061016550928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45980.061016550928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45980.061016550928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45980.061016550928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45980.061016550928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45980.061016550928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45980.061016550928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45980.061016550928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45980.061016550928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45980.061016550928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45980.061016550928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45980.061016550928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45980.061016550928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45980.061016550928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45980.061016550928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45980.061016550928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45980.061016550928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45980.061016550928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45980.061016550928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276.58029861110845</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8.1342592602595687E-3</v>
      </c>
      <c r="H3" s="95">
        <v>45980.056087962963</v>
      </c>
      <c r="I3" s="113" t="str">
        <f>IFERROR(VLOOKUP(D3,DB!A:F,6,0),"")</f>
        <v>SCECO</v>
      </c>
      <c r="J3" s="113" t="str">
        <f>IFERROR(VLOOKUP(D3,DB!A:G,7,0),"")</f>
        <v>Dead</v>
      </c>
      <c r="K3" s="97"/>
      <c r="L3" s="91" t="str">
        <f>IFERROR(VLOOKUP(D3,DB!A:I,9,0),"")</f>
        <v>Latis</v>
      </c>
    </row>
    <row r="4" spans="1:16" ht="15" customHeight="1">
      <c r="A4" s="113"/>
      <c r="B4" s="113" t="str">
        <f>IFERROR(VLOOKUP(D4,DB!A:K,11,0),"")</f>
        <v/>
      </c>
      <c r="C4" s="93"/>
      <c r="D4" s="91"/>
      <c r="E4" s="94"/>
      <c r="F4" s="95"/>
      <c r="G4" s="96">
        <f ca="1">IFERROR(NOW()-F4,"")</f>
        <v>45980.061016203705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45980.061016203705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45980.061016203705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45980.061016203705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45980.061016203705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45980.061016203705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45980.061016203705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45980.061016203705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45980.061016203705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45980.061016203705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45980.061016203705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45980.061016203705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45980.061016203705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45980.061016203705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45980.061016203705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45980.061016203705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45980.061016203705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45980.061016203705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45980.061016203705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45980.061016203705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45980.061016203705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45980.061016203705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45980.061016203705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45980.061016203705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45980.061016203705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45980.061016203705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45980.061016203705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45980.061016203705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45980.061016203705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45980.061016203705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45980.061016203705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45980.061016203705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45980.061016203705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45980.061016203705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45980.061016203705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45980.061016203705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45980.061016203705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45980.061016203705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45980.061016203705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45980.061016203705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45980.061016203705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45980.061016203705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45980.061016203705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45980.061016203705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45980.061016203705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45980.061016203705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45980.061016203705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45980.061016203705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45980.061016203705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45980.061016203705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45980.061016203705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45980.061016203705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45980.061016203705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45980.061016203705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45980.061016203705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45980.061016203705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45980.061016203705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45980.061016203705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45980.061016203705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45980.061016203705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45980.061016203705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45980.061016203705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45980.061016203705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45980.061016203705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45980.061016203705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45980.061016203705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45980.061016203705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45980.061016203705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45980.061016203705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45980.061016203705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45980.061016203705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45980.061016203705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45980.061016203705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45980.061016203705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45980.061016203705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45980.061016203705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45980.061016203705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45980.061016203705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45980.061016203705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45980.061016203705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45980.061016203705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45980.061016203705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45980.061016203705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45980.061016203705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45980.061016203705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45980.061016203705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45980.061016203705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45980.061016203705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45980.061016203705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45980.061016203705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45980.061016203705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45980.061016203705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45980.061016203705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45980.061016203705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45980.061016203705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45980.061016203705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45980.061016203705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45980.061016203705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45980.061016203705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45980.061016203705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45980.061016203705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45980.061016203705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45980.061016203705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45980.061016203705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45980.061016203705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45980.061016203705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45980.061016203705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45980.061016203705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45980.061016203705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45980.061016203705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45980.061016203705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45980.061016203705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45980.061016203705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45980.061016203705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45980.061016203705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45980.061016203705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45980.061016203705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45980.061016203705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45980.061016203705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45980.061016203705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45980.061016203705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45980.061016203705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45980.061016203705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45980.061016203705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45980.061016203705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45980.061016203705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45980.061016203705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45980.061016203705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45980.061016203705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45980.061016203705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45980.061016203705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45980.061016203705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45980.061016203705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45980.061016203705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45980.061016203705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45980.061016203705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45980.061016203705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45980.061016203705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45980.061016203705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45980.061016203705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45980.061016203705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45980.061016203705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45980.061016203705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45980.061016203705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45980.061016203705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45980.061016203705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45980.061016203705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45980.061016203705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45980.061016203705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45980.061016203705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45980.061016203705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45980.061016203705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45980.061016203705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45980.061016203705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45980.061016203705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45980.061016203705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45980.061016203705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45980.061016203705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45980.061016203705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45980.061016203705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45980.061016203705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45980.061016203705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45980.061016203705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45980.061016203705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45980.061016203705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45980.061016203705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45980.061016203705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45980.061016203705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45980.061016203705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45980.061016203705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45980.061016203705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45980.061016203705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45980.061016203705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45980.061016203705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45980.061016203705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45980.061016203705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45980.061016203705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45980.061016203705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45980.061016203705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45980.061016203705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45980.061016203705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45980.061016203705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45980.061016203705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45980.061016203705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45980.061016203705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45980.061016203705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45980.061016203705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45980.061016203705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45980.061016203705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45980.061016203705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45980.061016203705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45980.061016203705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45980.061016203705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45980.061016203705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45980.061016203705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45980.061016203705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45980.061016203705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45980.061016203705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45980.061016203705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45980.061016203705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45980.061016203705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45980.061016203705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45980.061016203705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45980.061016203705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45980.061016203705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45980.061016203705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45980.061016203705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45980.061016203705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45980.061016203705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45980.061016203705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45980.061016203705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45980.061016203705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45980.061016203705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45980.061016203705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45980.061016203705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45980.061016203705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45980.061016203705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45980.061016203705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45980.061016203705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45980.061016203705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45980.061016203705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45980.061016203705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45980.061016203705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45980.061016203705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45980.061016203705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45980.061016203705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45980.061016203705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45980.061016203705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45980.061016203705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45980.061016203705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45980.061016203705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45980.061016203705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45980.061016203705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45980.061016203705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45980.061016203705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45980.061016203705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45980.061016203705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45980.061016203705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45980.061016203705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45980.061016203705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45980.061016203705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45980.061016203705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45980.061016203705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45980.061016203705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45980.061016203705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45980.061016203705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45980.061016203705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45980.061016203705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45980.061016203705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45980.061016203705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45980.061016203705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45980.061016203705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45980.061016203705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45980.061016203705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45980.061016203705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45980.061016203705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45980.061016203705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45980.061016203705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45980.061016203705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45980.061016203705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45980.061016203705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45980.061016203705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45980.061016203705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45980.061016203705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45980.061016203705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45980.061016203705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45980.061016203705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45980.061016203705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45980.061016203705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45980.061016203705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45980.061016203705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45980.061016203705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45980.061016203705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45980.061016203705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45980.061016203705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45980.061016203705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45980.061016203705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45980.061016203705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45980.061016203705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45980.061016203705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45980.061016203705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45980.061016203705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45980.061016203705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45980.061016203705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45980.061016203705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45980.061016203705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45980.061016203705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45980.061016203705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45980.061016203705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45980.061016203705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45980.061016203705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45980.061016203705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45980.061016203705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45980.061016203705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45980.061016203705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45980.061016203705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45980.061016203705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45980.061016203705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45980.061016203705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45980.061016203705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45980.061016203705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45980.061016203705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45980.061016203705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45980.061016203705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45980.061016203705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45980.061016203705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45980.061016203705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45980.061016203705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45980.061016203705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45980.061016203705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45980.061016203705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45980.061016203705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45980.061016203705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45980.061016203705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45980.061016203705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45980.061016203705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45980.061016203705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45980.061016203705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45980.061016203705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45980.061016203705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45980.061016203705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45980.061016203705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45980.061016203705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45980.061016203705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45980.061016203705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45980.061016203705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45980.061016203705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45980.061016203705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45980.061016203705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45980.061016203705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45980.061016203705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45980.061016203705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45980.061016203705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45980.061016203705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45980.061016203705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45980.061016203705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45980.061016203705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45980.061016203705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45980.061016203705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45980.061016203705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45980.061016203705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45980.061016203705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45980.061016203705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45980.061016203705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45980.061016203705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45980.061016203705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45980.061016203705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45980.061016203705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45980.061016203705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45980.061016203705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45980.061016203705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45980.061016203705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45980.061016203705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45980.061016203705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45980.061016203705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45980.061016203705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45980.061016203705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45980.061016203705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45980.061016203705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45980.061016203705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45980.061016203705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45980.061016203705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45980.061016203705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45980.061016203705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45980.061016203705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45980.061016203705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45980.061016203705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45980.061016203705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45980.061016203705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45980.061016203705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45980.061016203705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45980.061016203705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45980.061016203705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45980.061016203705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45980.061016203705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45980.061016203705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45980.061016203705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45980.061016203705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45980.061016203705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45980.061016203705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45980.061016203705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45980.061016203705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45980.061016203705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45980.061016203705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45980.061016203705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45980.061016203705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45980.061016203705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45980.061016203705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45980.061016203705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45980.061016203705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45980.061016203705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45980.061016203705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45980.061016203705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45980.061016203705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45980.061016203705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45980.061016203705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45980.061016203705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45980.061016203705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45980.061016203705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45980.061016203705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45980.061016203705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45980.061016203705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45980.061016203705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45980.061016203705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45980.061016203705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45980.061016203705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45980.061016203705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45980.061016203705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45980.061016203705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45980.061016203705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45980.061016203705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45980.061016203705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45980.061016203705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45980.061016203705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45980.061016203705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45980.061016203705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45980.061016203705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45980.061016203705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45980.061016203705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45980.061016203705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45980.061016203705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45980.061016203705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45980.061016203705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45980.061016203705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45980.061016203705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45980.061016203705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45980.061016203705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45980.061016203705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45980.061016203705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45980.061016203705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45980.061016203705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45980.061016203705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45980.061016203705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45980.061016203705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45980.061016203705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45980.061016203705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45980.061016203705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45980.061016203705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45980.061016203705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45980.061016203705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45980.061016203705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45980.061016203705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45980.061016203705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45980.061016203705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45980.061016203705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45980.061016203705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45980.061016203705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45980.061016203705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45980.061016203705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45980.061016203705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45980.061016203705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45980.061016203705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45980.061016203705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45980.061016203705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45980.061016203705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45980.061016203705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45980.061016203705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45980.061016203705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45980.061016203705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45980.061016203705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45980.061016203705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45980.061016203705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45980.061016203705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45980.061016203705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45980.061016203705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45980.061016203705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45980.061016203705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45980.061016203705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45980.061016203705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45980.061016203705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45980.061016203705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45980.061016203705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45980.061016203705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45980.061016203705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45980.061016203705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45980.061016203705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45980.061016203705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45980.061016203705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45980.061016203705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45980.061016203705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45980.061016203705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45980.061016203705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45980.061016203705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45980.061016203705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45980.061016203705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45980.061016203705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45980.061016203705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45980.061016203705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45980.061016203705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45980.061016203705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45980.061016203705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45980.061016203705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45980.061016203705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45980.061016203705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45980.061016203705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45980.061016203705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45980.061016203705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45980.061016203705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0"/>
  <sheetViews>
    <sheetView tabSelected="1" workbookViewId="0">
      <selection activeCell="K17" sqref="K17"/>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88.228956365739577</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53.872139236111252</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31.399905439815484</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35">
        <v>45977.514803240738</v>
      </c>
      <c r="G5" s="111">
        <f ca="1">IFERROR(NOW()-F5,"")</f>
        <v>2.5462129629668198</v>
      </c>
      <c r="H5" s="135">
        <v>45977.468807870369</v>
      </c>
      <c r="I5" s="109" t="str">
        <f>IFERROR(VLOOKUP(D5,DB!A:F,6,0),"")</f>
        <v>SCECO</v>
      </c>
      <c r="J5" s="109" t="str">
        <f>IFERROR(VLOOKUP(D5,DB!A:G,7,0),"")</f>
        <v>Weak</v>
      </c>
      <c r="K5" s="109" t="s">
        <v>39115</v>
      </c>
      <c r="L5" s="109" t="str">
        <f>IFERROR(VLOOKUP(D5,DB!A:I,9,0),"")</f>
        <v>Latis</v>
      </c>
    </row>
    <row r="6" spans="1:13">
      <c r="A6" s="109" t="s">
        <v>39116</v>
      </c>
      <c r="B6" s="109" t="str">
        <f>IFERROR(VLOOKUP(D6,DB!A:K,11,0),"")</f>
        <v>R5</v>
      </c>
      <c r="C6" s="109">
        <v>2</v>
      </c>
      <c r="D6" s="109" t="s">
        <v>14669</v>
      </c>
      <c r="E6" s="109" t="s">
        <v>39100</v>
      </c>
      <c r="F6" s="135">
        <v>45979.995995370373</v>
      </c>
      <c r="G6" s="111">
        <f ca="1">IFERROR(NOW()-F6,"")</f>
        <v>6.5020833331800532E-2</v>
      </c>
      <c r="H6" s="135">
        <v>45979.982870370368</v>
      </c>
      <c r="I6" s="109" t="str">
        <f>IFERROR(VLOOKUP(D6,DB!A:F,6,0),"")</f>
        <v>SCECO</v>
      </c>
      <c r="J6" s="109" t="str">
        <f>IFERROR(VLOOKUP(D6,DB!A:G,7,0),"")</f>
        <v>No BB Design</v>
      </c>
      <c r="K6" s="109" t="s">
        <v>39117</v>
      </c>
      <c r="L6" s="109" t="str">
        <f>IFERROR(VLOOKUP(D6,DB!A:I,9,0),"")</f>
        <v>Latis</v>
      </c>
    </row>
    <row r="7" spans="1:13">
      <c r="A7" s="109" t="s">
        <v>39118</v>
      </c>
      <c r="B7" s="109" t="str">
        <f>IFERROR(VLOOKUP(D7,DB!A:K,11,0),"")</f>
        <v>R5</v>
      </c>
      <c r="C7" s="109">
        <v>4</v>
      </c>
      <c r="D7" s="109" t="s">
        <v>35794</v>
      </c>
      <c r="E7" s="109" t="s">
        <v>39021</v>
      </c>
      <c r="F7" s="135">
        <v>45980.049351851849</v>
      </c>
      <c r="G7" s="111">
        <f ca="1">IFERROR(NOW()-F7,"")</f>
        <v>1.1664351855870336E-2</v>
      </c>
      <c r="H7" s="135">
        <v>45980.040648148148</v>
      </c>
      <c r="I7" s="109" t="str">
        <f>IFERROR(VLOOKUP(D7,DB!A:F,6,0),"")</f>
        <v>SCECO</v>
      </c>
      <c r="J7" s="109" t="str">
        <f>IFERROR(VLOOKUP(D7,DB!A:G,7,0),"")</f>
        <v>Vandalized</v>
      </c>
      <c r="K7" s="109" t="s">
        <v>39119</v>
      </c>
      <c r="L7" s="109" t="str">
        <f>IFERROR(VLOOKUP(D7,DB!A:I,9,0),"")</f>
        <v>Latis</v>
      </c>
    </row>
    <row r="8" spans="1:13">
      <c r="A8" s="109"/>
      <c r="B8" s="109" t="str">
        <f>IFERROR(VLOOKUP(D8,DB!A:K,11,0),"")</f>
        <v/>
      </c>
      <c r="C8" s="109"/>
      <c r="D8" s="109"/>
      <c r="E8" s="109"/>
      <c r="F8" s="109"/>
      <c r="G8" s="111">
        <f ca="1">IFERROR(NOW()-F8,"")</f>
        <v>45980.061016203705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45980.061016203705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45980.061016203705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45980.061016203705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45980.061016203705</v>
      </c>
      <c r="H12" s="109"/>
      <c r="I12" s="109"/>
      <c r="J12" s="109" t="str">
        <f>IFERROR(VLOOKUP(D12,DB!A:G,7,0),"")</f>
        <v/>
      </c>
      <c r="K12" s="109"/>
      <c r="L12" s="109" t="str">
        <f>IFERROR(VLOOKUP(D12,DB!A:I,9,0),"")</f>
        <v/>
      </c>
    </row>
    <row r="13" spans="1:13">
      <c r="A13" s="109"/>
      <c r="B13" s="109" t="str">
        <f>IFERROR(VLOOKUP(D13,DB!A:K,11,0),"")</f>
        <v/>
      </c>
      <c r="C13" s="109"/>
      <c r="D13" s="109"/>
      <c r="E13" s="109"/>
      <c r="F13" s="109"/>
      <c r="G13" s="111">
        <f ca="1">IFERROR(NOW()-F13,"")</f>
        <v>45980.061016203705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45980.061016203705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45980.061016203705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45980.061016203705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45980.061016203705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45980.061016203705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45980.061016203705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45980.061016203705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45980.061016203705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45980.061016203705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45980.061016203705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45980.061016203705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45980.061016203705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45980.061016203705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45980.061016203705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45980.061016203705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45980.061016203705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45980.061016203705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45980.061016203705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45980.061016203705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45980.061016203705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45980.061016203705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45980.061016203705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45980.061016203705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45980.061016203705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45980.061016203705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45980.061016203705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45980.061016203705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45980.061016203705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45980.061016203705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45980.061016203705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45980.061016203705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45980.061016203705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45980.061016203705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45980.061016203705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45980.061016203705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45980.061016203705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45980.061016203705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45980.061016203705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45980.061016203705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45980.061016203705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45980.061016203705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45980.061016203705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45980.061016203705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45980.061016203705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45980.061016203705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45980.061016203705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45980.061016203705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45980.061016203705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45980.061016203705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45980.061016203705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45980.061016203705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45980.061016203705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45980.061016203705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45980.061016203705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45980.061016203705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45980.061016203705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45980.061016203705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45980.061016203705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45980.061016203705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45980.061016203705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45980.061016203705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45980.061016203705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45980.061016203705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45980.061016203705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45980.061016203705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45980.061016203705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45980.061016203705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45980.061016203705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45980.061016203705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45980.061016203705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45980.061016203705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45980.061016203705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45980.061016203705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45980.061016203705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45980.061016203705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45980.061016203705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45980.061016203705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45980.061016203705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45980.061016203705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45980.061016203705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45980.061016203705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45980.061016203705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45980.061016203705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45980.061016203705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45980.061016203705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45980.061016203705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45980.061016203705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45980.061016203705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45980.061016203705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45980.061016203705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45980.061016203705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45980.061016203705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45980.061016203705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45980.061016203705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45980.061016203705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45980.061016203705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45980.061016203705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45980.061016203705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45980.061016203705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45980.061016203705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45980.061016203705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45980.061016203705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45980.061016203705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45980.061016203705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45980.061016203705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45980.061016203705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45980.061016203705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45980.061016203705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45980.061016203705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45980.061016203705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45980.061016203705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45980.061016203705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45980.061016203705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45980.061016203705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45980.061016203705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45980.061016203705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45980.061016203705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45980.061016203705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45980.061016203705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45980.061016203705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45980.061016203705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45980.061016203705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45980.061016203705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45980.061016203705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45980.061016203705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45980.061016203705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45980.061016203705</v>
      </c>
      <c r="H140" s="109"/>
      <c r="I140" s="109" t="str">
        <f>IFERROR(VLOOKUP(D140,DB!A:F,6,0),"")</f>
        <v/>
      </c>
      <c r="J140" s="109" t="str">
        <f>IFERROR(VLOOKUP(D140,DB!A:G,7,0),"")</f>
        <v/>
      </c>
      <c r="K140" s="109"/>
      <c r="L140" s="109" t="str">
        <f>IFERROR(VLOOKUP(D140,DB!A:I,9,0),"")</f>
        <v/>
      </c>
    </row>
    <row r="141" spans="1:12">
      <c r="A141" s="138"/>
      <c r="B141" s="138" t="str">
        <f>IFERROR(VLOOKUP(D141,DB!A:K,11,0),"")</f>
        <v/>
      </c>
      <c r="C141" s="138"/>
      <c r="D141" s="138"/>
      <c r="E141" s="138"/>
      <c r="F141" s="139"/>
      <c r="G141" s="111">
        <f ca="1">IFERROR(NOW()-F141,"")</f>
        <v>45980.061016203705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45980.061016203705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45980.061016203705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45980.061016203705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45980.061016203705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45980.061016203705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45980.061016203705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45980.061016203705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45980.061016203705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45980.061016203705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45980.061016203705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45980.061016203705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45980.061016203705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45980.061016203705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45980.061016203705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45980.061016203705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45980.061016203705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45980.061016203705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45980.061016203705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45980.061016203705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45980.061016203705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45980.061016203705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45980.061016203705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45980.061016203705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45980.061016203705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45980.061016203705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45980.061016203705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45980.061016203705</v>
      </c>
      <c r="H168" s="139"/>
      <c r="I168" s="138" t="str">
        <f>IFERROR(VLOOKUP(D168,DB!A:F,6,0),"")</f>
        <v/>
      </c>
      <c r="J168" s="138" t="str">
        <f>IFERROR(VLOOKUP(D168,DB!A:G,7,0),"")</f>
        <v/>
      </c>
      <c r="K168" s="138"/>
      <c r="L168" s="138" t="str">
        <f>IFERROR(VLOOKUP(D168,DB!A:I,9,0),"")</f>
        <v/>
      </c>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L8" sqref="L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2</v>
      </c>
      <c r="D2" s="141" t="s">
        <v>33944</v>
      </c>
      <c r="E2" s="109" t="s">
        <v>39021</v>
      </c>
      <c r="F2" s="121">
        <v>45979.972951388889</v>
      </c>
      <c r="G2" s="104">
        <f t="shared" ref="G2:G35" ca="1" si="0">IFERROR(NOW()-F2,"-")</f>
        <v>8.8065162039129063E-2</v>
      </c>
      <c r="H2" s="121">
        <v>45979.972928240742</v>
      </c>
      <c r="I2" s="119" t="str">
        <f>IFERROR(VLOOKUP(D2,DB!A:F,6,0),"")</f>
        <v>SCECO</v>
      </c>
      <c r="J2" s="119" t="str">
        <f>IFERROR(VLOOKUP(D2,DB!A:G,7,0),"")</f>
        <v>Vandalized</v>
      </c>
      <c r="K2" s="122" t="s">
        <v>39121</v>
      </c>
      <c r="L2" s="123" t="str">
        <f>IFERROR(VLOOKUP(D2,DB!A:I,9,0),"")</f>
        <v>Latis</v>
      </c>
    </row>
    <row r="3" spans="1:16382" ht="31.5" customHeight="1">
      <c r="A3" s="118" t="s">
        <v>39122</v>
      </c>
      <c r="B3" s="119" t="str">
        <f>IFERROR(VLOOKUP(D3,DB!A:K,11,0),"")</f>
        <v>R6</v>
      </c>
      <c r="C3" s="120">
        <v>1</v>
      </c>
      <c r="D3" s="119" t="s">
        <v>35644</v>
      </c>
      <c r="E3" s="109" t="s">
        <v>39021</v>
      </c>
      <c r="F3" s="121">
        <v>45979.989155092589</v>
      </c>
      <c r="G3" s="104">
        <f t="shared" ca="1" si="0"/>
        <v>7.1861458338389639E-2</v>
      </c>
      <c r="H3" s="121">
        <v>45979.989120370374</v>
      </c>
      <c r="I3" s="119" t="str">
        <f>IFERROR(VLOOKUP(D3,DB!A:F,6,0),"")</f>
        <v>SCECO</v>
      </c>
      <c r="J3" s="119" t="str">
        <f>IFERROR(VLOOKUP(D3,DB!A:G,7,0),"")</f>
        <v>Good</v>
      </c>
      <c r="K3" s="122" t="s">
        <v>39123</v>
      </c>
      <c r="L3" s="123" t="str">
        <f>IFERROR(VLOOKUP(D3,DB!A:I,9,0),"")</f>
        <v>Latis</v>
      </c>
    </row>
    <row r="4" spans="1:16382" ht="31.5" customHeight="1">
      <c r="A4" s="118"/>
      <c r="B4" s="119" t="str">
        <f>IFERROR(VLOOKUP(D4,DB!A:K,11,0),"")</f>
        <v>R6</v>
      </c>
      <c r="C4" s="120"/>
      <c r="D4" s="119" t="s">
        <v>39124</v>
      </c>
      <c r="E4" s="109"/>
      <c r="F4" s="121"/>
      <c r="G4" s="104">
        <f t="shared" ca="1" si="0"/>
        <v>45980.061016550928</v>
      </c>
      <c r="H4" s="121"/>
      <c r="I4" s="119" t="str">
        <f>IFERROR(VLOOKUP(D4,DB!A:F,6,0),"")</f>
        <v>SCECO</v>
      </c>
      <c r="J4" s="119" t="str">
        <f>IFERROR(VLOOKUP(D4,DB!A:G,7,0),"")</f>
        <v>Dead+No BB Design</v>
      </c>
      <c r="K4" s="122"/>
      <c r="L4" s="123" t="str">
        <f>IFERROR(VLOOKUP(D4,DB!A:I,9,0),"")</f>
        <v>Latis</v>
      </c>
    </row>
    <row r="5" spans="1:16382" ht="31.5" customHeight="1">
      <c r="A5" s="118"/>
      <c r="B5" s="119" t="str">
        <f>IFERROR(VLOOKUP(D5,DB!A:K,11,0),"")</f>
        <v/>
      </c>
      <c r="C5" s="120"/>
      <c r="D5" s="119"/>
      <c r="E5" s="109"/>
      <c r="F5" s="121"/>
      <c r="G5" s="104">
        <f t="shared" ca="1" si="0"/>
        <v>45980.061016550928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45980.061016550928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45980.061016550928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45980.061016550928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45980.061016550928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45980.061016550928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45980.061016550928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45980.061016550928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45980.061016550928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45980.061016550928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45980.061016550928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45980.061016550928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45980.061016550928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45980.061016550928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45980.061016550928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45980.061016550928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45980.061016550928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45980.061016550928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45980.061016550928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45980.061016550928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45980.061016550928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45980.061016550928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45980.061016550928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45980.061016550928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45980.061016550928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45980.061016550928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45980.061016550928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45980.061016550928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45980.061016550928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45980.061016550928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45980.061016550928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45980.061016550928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45980.061016550928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45980.061016550928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45980.061016550928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45980.061016550928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45980.061016550928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45980.061016550928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45980.061016550928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45980.061016550928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45980.061016550928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45980.061016550928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45980.061016550928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45980.061016550928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45980.061016550928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45980.061016550928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45980.061016550928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45980.061016550928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45980.061016550928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45980.061016550928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45980.061016550928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45980.061016550928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45980.061016550928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45980.061016550928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45980.061016550928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45980.061016550928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45980.061016550928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45980.061016550928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45980.061016550928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45980.061016550928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45980.061016550928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45980.061016550928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45980.061016550928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45980.061016550928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45980.061016550928</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2025-11-18T22:29:07Z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